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firstSheet="19" activeTab="25"/>
  </bookViews>
  <sheets>
    <sheet name="всего" sheetId="25" r:id="rId1"/>
    <sheet name="СШ №1" sheetId="2" r:id="rId2"/>
    <sheet name="СШ №2" sheetId="6" r:id="rId3"/>
    <sheet name="СШ №3" sheetId="7" r:id="rId4"/>
    <sheet name="СШ Серикова" sheetId="8" r:id="rId5"/>
    <sheet name="Алматинская НШ" sheetId="9" r:id="rId6"/>
    <sheet name="аксай" sheetId="10" r:id="rId7"/>
    <sheet name="речная" sheetId="11" r:id="rId8"/>
    <sheet name="жаныспай" sheetId="12" r:id="rId9"/>
    <sheet name="иглик" sheetId="17" r:id="rId10"/>
    <sheet name="ковыльный" sheetId="18" r:id="rId11"/>
    <sheet name="калачи" sheetId="19" r:id="rId12"/>
    <sheet name="курский" sheetId="20" r:id="rId13"/>
    <sheet name="каракол" sheetId="21" r:id="rId14"/>
    <sheet name="орловка" sheetId="22" r:id="rId15"/>
    <sheet name="знаменка" sheetId="26" r:id="rId16"/>
    <sheet name="заречный" sheetId="23" r:id="rId17"/>
    <sheet name="любимовский" sheetId="24" r:id="rId18"/>
    <sheet name="двуречный" sheetId="27" r:id="rId19"/>
    <sheet name="маяковская" sheetId="28" r:id="rId20"/>
    <sheet name="ленинская" sheetId="45" r:id="rId21"/>
    <sheet name="кумайская" sheetId="29" r:id="rId22"/>
    <sheet name="московская" sheetId="30" r:id="rId23"/>
    <sheet name="мирненская" sheetId="31" r:id="rId24"/>
    <sheet name="свободненская" sheetId="32" r:id="rId25"/>
    <sheet name="ейский" sheetId="33" r:id="rId26"/>
    <sheet name="сурган" sheetId="34" r:id="rId27"/>
    <sheet name="юбилейное" sheetId="46" r:id="rId28"/>
    <sheet name="бузукская" sheetId="35" r:id="rId29"/>
    <sheet name="ярославка" sheetId="36" r:id="rId30"/>
    <sheet name="красивое" sheetId="37" r:id="rId3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7"/>
  <c r="D28"/>
  <c r="C28"/>
  <c r="E25"/>
  <c r="D25"/>
  <c r="C25"/>
  <c r="E22"/>
  <c r="D22"/>
  <c r="C22"/>
  <c r="E19"/>
  <c r="D19"/>
  <c r="C19"/>
  <c r="E15"/>
  <c r="D15"/>
  <c r="C15"/>
  <c r="E28" i="36"/>
  <c r="D28"/>
  <c r="C28"/>
  <c r="E25"/>
  <c r="D25"/>
  <c r="C25"/>
  <c r="E22"/>
  <c r="D22"/>
  <c r="C22"/>
  <c r="E19"/>
  <c r="D19"/>
  <c r="C19"/>
  <c r="E28" i="46"/>
  <c r="C28"/>
  <c r="D28" s="1"/>
  <c r="D26"/>
  <c r="D26" i="25" s="1"/>
  <c r="E25" i="46"/>
  <c r="C25"/>
  <c r="D25" s="1"/>
  <c r="D23" i="25"/>
  <c r="E22" i="46"/>
  <c r="D22"/>
  <c r="C22"/>
  <c r="D21"/>
  <c r="D20"/>
  <c r="E19"/>
  <c r="C19"/>
  <c r="D19" s="1"/>
  <c r="D17"/>
  <c r="E15"/>
  <c r="C15"/>
  <c r="D15" s="1"/>
  <c r="D17" i="30"/>
  <c r="E28"/>
  <c r="C28"/>
  <c r="D28" s="1"/>
  <c r="D26"/>
  <c r="E25"/>
  <c r="C25"/>
  <c r="D25" s="1"/>
  <c r="D23"/>
  <c r="E22"/>
  <c r="C22"/>
  <c r="D22" s="1"/>
  <c r="D21"/>
  <c r="D20"/>
  <c r="E19"/>
  <c r="C19"/>
  <c r="D19" s="1"/>
  <c r="D17" i="25"/>
  <c r="E15" i="30"/>
  <c r="C15"/>
  <c r="D15" s="1"/>
  <c r="E28" i="34"/>
  <c r="D28"/>
  <c r="C28"/>
  <c r="E25"/>
  <c r="D25"/>
  <c r="C25"/>
  <c r="E22"/>
  <c r="D22"/>
  <c r="C22"/>
  <c r="E19"/>
  <c r="D19"/>
  <c r="C19"/>
  <c r="C19" i="25" s="1"/>
  <c r="E15" i="34"/>
  <c r="D15"/>
  <c r="C15"/>
  <c r="E28" i="33"/>
  <c r="D28"/>
  <c r="C28"/>
  <c r="E25"/>
  <c r="D25"/>
  <c r="C25"/>
  <c r="E22"/>
  <c r="D22"/>
  <c r="C22"/>
  <c r="E28" i="32"/>
  <c r="D28"/>
  <c r="C28"/>
  <c r="E25"/>
  <c r="D25"/>
  <c r="C25"/>
  <c r="E22"/>
  <c r="D22"/>
  <c r="C22"/>
  <c r="E19"/>
  <c r="D19"/>
  <c r="C19"/>
  <c r="E28" i="31"/>
  <c r="D28"/>
  <c r="C28"/>
  <c r="E25"/>
  <c r="D25"/>
  <c r="C25"/>
  <c r="E22"/>
  <c r="D22"/>
  <c r="C22"/>
  <c r="E15"/>
  <c r="E15" i="25" s="1"/>
  <c r="D15" i="31"/>
  <c r="C15"/>
  <c r="E28" i="29"/>
  <c r="D28"/>
  <c r="C28"/>
  <c r="E25"/>
  <c r="D25"/>
  <c r="C25"/>
  <c r="E22"/>
  <c r="D22"/>
  <c r="C22"/>
  <c r="E28" i="24"/>
  <c r="D28"/>
  <c r="C28"/>
  <c r="E25"/>
  <c r="D25"/>
  <c r="C25"/>
  <c r="E22"/>
  <c r="D22"/>
  <c r="C22"/>
  <c r="E28" i="22"/>
  <c r="D28"/>
  <c r="C28"/>
  <c r="E25"/>
  <c r="D25"/>
  <c r="C25"/>
  <c r="E22"/>
  <c r="D22"/>
  <c r="C22"/>
  <c r="E19"/>
  <c r="D19"/>
  <c r="C19"/>
  <c r="E28" i="20"/>
  <c r="D28"/>
  <c r="C28"/>
  <c r="E25"/>
  <c r="D25"/>
  <c r="C25"/>
  <c r="E22"/>
  <c r="D22"/>
  <c r="C22"/>
  <c r="E19"/>
  <c r="D19"/>
  <c r="C19"/>
  <c r="E28" i="19"/>
  <c r="D28"/>
  <c r="C28"/>
  <c r="E25"/>
  <c r="D25"/>
  <c r="C25"/>
  <c r="E22"/>
  <c r="D22"/>
  <c r="C22"/>
  <c r="E15"/>
  <c r="D15"/>
  <c r="C15"/>
  <c r="E28" i="18"/>
  <c r="D28"/>
  <c r="C28"/>
  <c r="E25"/>
  <c r="D25"/>
  <c r="C25"/>
  <c r="E22"/>
  <c r="D22"/>
  <c r="C22"/>
  <c r="E28" i="12"/>
  <c r="D28"/>
  <c r="C28"/>
  <c r="E25"/>
  <c r="D25"/>
  <c r="C25"/>
  <c r="E22"/>
  <c r="D22"/>
  <c r="C22"/>
  <c r="D15" i="10"/>
  <c r="E15"/>
  <c r="C15"/>
  <c r="D22"/>
  <c r="E22"/>
  <c r="C22"/>
  <c r="E14" i="25"/>
  <c r="E16"/>
  <c r="E17"/>
  <c r="E18"/>
  <c r="E20"/>
  <c r="E21"/>
  <c r="E23"/>
  <c r="E24"/>
  <c r="E26"/>
  <c r="E27"/>
  <c r="E28"/>
  <c r="E29"/>
  <c r="E30"/>
  <c r="E31"/>
  <c r="E32"/>
  <c r="E33"/>
  <c r="E11"/>
  <c r="D14"/>
  <c r="D16"/>
  <c r="D18"/>
  <c r="D20"/>
  <c r="D21"/>
  <c r="D24"/>
  <c r="D27"/>
  <c r="D30"/>
  <c r="D31"/>
  <c r="D32"/>
  <c r="D33"/>
  <c r="C14"/>
  <c r="C16"/>
  <c r="C17"/>
  <c r="C18"/>
  <c r="C20"/>
  <c r="C21"/>
  <c r="C22"/>
  <c r="C23"/>
  <c r="C24"/>
  <c r="C26"/>
  <c r="C27"/>
  <c r="C29"/>
  <c r="C30"/>
  <c r="C31"/>
  <c r="C32"/>
  <c r="C33"/>
  <c r="C11"/>
  <c r="D11"/>
  <c r="E19" i="23"/>
  <c r="C19"/>
  <c r="D33" i="37"/>
  <c r="E33" s="1"/>
  <c r="D31"/>
  <c r="D30"/>
  <c r="E30" s="1"/>
  <c r="D29"/>
  <c r="E29" s="1"/>
  <c r="D14"/>
  <c r="C13"/>
  <c r="D13" s="1"/>
  <c r="D12" s="1"/>
  <c r="D33" i="36"/>
  <c r="E33" s="1"/>
  <c r="D31"/>
  <c r="D30"/>
  <c r="E30" s="1"/>
  <c r="D14"/>
  <c r="C13"/>
  <c r="D13" s="1"/>
  <c r="D12" s="1"/>
  <c r="D33" i="35"/>
  <c r="E33" s="1"/>
  <c r="D31"/>
  <c r="E30"/>
  <c r="D30"/>
  <c r="D14"/>
  <c r="C13"/>
  <c r="D13" s="1"/>
  <c r="D12" s="1"/>
  <c r="D33" i="46"/>
  <c r="E33" s="1"/>
  <c r="D31"/>
  <c r="D30"/>
  <c r="E30" s="1"/>
  <c r="D29"/>
  <c r="D14"/>
  <c r="D33" i="34"/>
  <c r="E33" s="1"/>
  <c r="D31"/>
  <c r="E30"/>
  <c r="D30"/>
  <c r="D29"/>
  <c r="D14"/>
  <c r="C13"/>
  <c r="D13" s="1"/>
  <c r="D12" s="1"/>
  <c r="E33" i="33"/>
  <c r="D33"/>
  <c r="D31"/>
  <c r="D30"/>
  <c r="E30" s="1"/>
  <c r="D29"/>
  <c r="D14"/>
  <c r="C13"/>
  <c r="D13" s="1"/>
  <c r="D12" s="1"/>
  <c r="D33" i="32"/>
  <c r="E33" s="1"/>
  <c r="D31"/>
  <c r="D30"/>
  <c r="E30" s="1"/>
  <c r="D29"/>
  <c r="D14"/>
  <c r="C13"/>
  <c r="D13" s="1"/>
  <c r="D12" s="1"/>
  <c r="D33" i="31"/>
  <c r="E33" s="1"/>
  <c r="D31"/>
  <c r="E30"/>
  <c r="D30"/>
  <c r="D29"/>
  <c r="D14"/>
  <c r="C13"/>
  <c r="D13" s="1"/>
  <c r="D12" s="1"/>
  <c r="D33" i="30"/>
  <c r="E33" s="1"/>
  <c r="D31"/>
  <c r="D30"/>
  <c r="E30" s="1"/>
  <c r="D29"/>
  <c r="D14"/>
  <c r="C13"/>
  <c r="D13" s="1"/>
  <c r="D12" s="1"/>
  <c r="D33" i="29"/>
  <c r="E33" s="1"/>
  <c r="D31"/>
  <c r="D30"/>
  <c r="E30" s="1"/>
  <c r="E13" s="1"/>
  <c r="E12" s="1"/>
  <c r="D29"/>
  <c r="D14"/>
  <c r="C13"/>
  <c r="D13" s="1"/>
  <c r="D12" s="1"/>
  <c r="D33" i="45"/>
  <c r="E33" s="1"/>
  <c r="D31"/>
  <c r="D30"/>
  <c r="E30" s="1"/>
  <c r="D29"/>
  <c r="E28"/>
  <c r="C28"/>
  <c r="D28" s="1"/>
  <c r="D27"/>
  <c r="D26"/>
  <c r="E25"/>
  <c r="D25"/>
  <c r="C25"/>
  <c r="D24"/>
  <c r="D23"/>
  <c r="E22"/>
  <c r="C22"/>
  <c r="D22" s="1"/>
  <c r="D21"/>
  <c r="D20"/>
  <c r="D19"/>
  <c r="D18"/>
  <c r="D17"/>
  <c r="D16"/>
  <c r="E15"/>
  <c r="D15"/>
  <c r="C15"/>
  <c r="D14"/>
  <c r="C13"/>
  <c r="D13" s="1"/>
  <c r="D12" s="1"/>
  <c r="D33" i="28"/>
  <c r="E33" s="1"/>
  <c r="D31"/>
  <c r="E30"/>
  <c r="D30"/>
  <c r="D29"/>
  <c r="D14"/>
  <c r="C13"/>
  <c r="D13" s="1"/>
  <c r="D12" s="1"/>
  <c r="D33" i="27"/>
  <c r="E33" s="1"/>
  <c r="D31"/>
  <c r="D30"/>
  <c r="E30" s="1"/>
  <c r="D29"/>
  <c r="D14"/>
  <c r="C13"/>
  <c r="D13" s="1"/>
  <c r="D12" s="1"/>
  <c r="D33" i="24"/>
  <c r="E33" s="1"/>
  <c r="D31"/>
  <c r="D30"/>
  <c r="E30" s="1"/>
  <c r="D29"/>
  <c r="D14"/>
  <c r="D33" i="23"/>
  <c r="E33" s="1"/>
  <c r="D31"/>
  <c r="D30"/>
  <c r="E30" s="1"/>
  <c r="D29"/>
  <c r="E28"/>
  <c r="C28"/>
  <c r="D28" s="1"/>
  <c r="D27"/>
  <c r="E25"/>
  <c r="C25"/>
  <c r="D25" s="1"/>
  <c r="E22"/>
  <c r="C22"/>
  <c r="D22" s="1"/>
  <c r="D21"/>
  <c r="D20"/>
  <c r="D19"/>
  <c r="D18"/>
  <c r="D17"/>
  <c r="D16"/>
  <c r="C15"/>
  <c r="D15" s="1"/>
  <c r="D14"/>
  <c r="C13"/>
  <c r="D13" s="1"/>
  <c r="D12" s="1"/>
  <c r="E19" i="25" l="1"/>
  <c r="C28"/>
  <c r="C25"/>
  <c r="D19"/>
  <c r="C13" i="46"/>
  <c r="D13" s="1"/>
  <c r="D12" s="1"/>
  <c r="E25" i="25"/>
  <c r="C15"/>
  <c r="E13" i="30"/>
  <c r="E12" s="1"/>
  <c r="D15" i="25"/>
  <c r="D22"/>
  <c r="D25"/>
  <c r="E22"/>
  <c r="D28"/>
  <c r="C12" i="37"/>
  <c r="E13"/>
  <c r="E12" s="1"/>
  <c r="C12" i="36"/>
  <c r="E13"/>
  <c r="E12" s="1"/>
  <c r="E13" i="35"/>
  <c r="E12" s="1"/>
  <c r="C12"/>
  <c r="E13" i="46"/>
  <c r="E12" s="1"/>
  <c r="C12"/>
  <c r="E13" i="34"/>
  <c r="E12" s="1"/>
  <c r="C12"/>
  <c r="E13" i="33"/>
  <c r="E12" s="1"/>
  <c r="C12"/>
  <c r="E13" i="32"/>
  <c r="E12" s="1"/>
  <c r="C12"/>
  <c r="E13" i="31"/>
  <c r="E12" s="1"/>
  <c r="C12"/>
  <c r="C12" i="30"/>
  <c r="C12" i="29"/>
  <c r="E13" i="45"/>
  <c r="E12" s="1"/>
  <c r="C12"/>
  <c r="E13" i="28"/>
  <c r="E12" s="1"/>
  <c r="C12"/>
  <c r="E13" i="27"/>
  <c r="E12" s="1"/>
  <c r="C12"/>
  <c r="E13" i="24"/>
  <c r="E12" s="1"/>
  <c r="C13"/>
  <c r="E12" i="23"/>
  <c r="C12"/>
  <c r="D13" i="24" l="1"/>
  <c r="D12" s="1"/>
  <c r="C12"/>
  <c r="C15" i="2" l="1"/>
  <c r="C13" i="22" l="1"/>
  <c r="C13" i="21"/>
  <c r="C13" i="20"/>
  <c r="C13" i="18"/>
  <c r="C15" i="17"/>
  <c r="C13" i="12"/>
  <c r="C13" i="11"/>
  <c r="C13" i="10"/>
  <c r="C13" i="9"/>
  <c r="C12" s="1"/>
  <c r="C15" i="8"/>
  <c r="C13" s="1"/>
  <c r="C12" s="1"/>
  <c r="D14" i="6"/>
  <c r="D30"/>
  <c r="D31"/>
  <c r="D32"/>
  <c r="C19" i="8"/>
  <c r="C22"/>
  <c r="C25"/>
  <c r="C28"/>
  <c r="C13" i="7"/>
  <c r="C12" s="1"/>
  <c r="C13" i="6"/>
  <c r="C12" s="1"/>
  <c r="C28" i="2"/>
  <c r="C25"/>
  <c r="C22"/>
  <c r="C19"/>
  <c r="C13"/>
  <c r="C12" l="1"/>
  <c r="D13" i="6"/>
  <c r="D12" s="1"/>
  <c r="C12" i="22"/>
  <c r="C12" i="21"/>
  <c r="C12" i="20"/>
  <c r="C12" i="18"/>
  <c r="C12" i="11"/>
  <c r="C12" i="10"/>
  <c r="C12" i="12"/>
  <c r="D29" i="2" l="1"/>
  <c r="D30"/>
  <c r="D14" i="10"/>
  <c r="D30"/>
  <c r="D31"/>
  <c r="D32"/>
  <c r="D33"/>
  <c r="D13"/>
  <c r="D12" s="1"/>
  <c r="D14" i="9"/>
  <c r="D29"/>
  <c r="D30"/>
  <c r="D31"/>
  <c r="D32"/>
  <c r="D33"/>
  <c r="D13"/>
  <c r="D12" l="1"/>
  <c r="D14" i="8"/>
  <c r="D15"/>
  <c r="D16"/>
  <c r="D17"/>
  <c r="D19"/>
  <c r="D20"/>
  <c r="D21"/>
  <c r="D22"/>
  <c r="D23"/>
  <c r="D24"/>
  <c r="D25"/>
  <c r="D27"/>
  <c r="D28"/>
  <c r="D30"/>
  <c r="D31"/>
  <c r="D32"/>
  <c r="D33"/>
  <c r="D13"/>
  <c r="E13" i="7"/>
  <c r="E12" s="1"/>
  <c r="D14"/>
  <c r="D30"/>
  <c r="D31"/>
  <c r="D32"/>
  <c r="D33"/>
  <c r="D13"/>
  <c r="D14" i="26"/>
  <c r="D29"/>
  <c r="D30"/>
  <c r="D31"/>
  <c r="E13" i="22"/>
  <c r="E12" s="1"/>
  <c r="D14"/>
  <c r="D29"/>
  <c r="D30"/>
  <c r="D31"/>
  <c r="D32"/>
  <c r="D33"/>
  <c r="D13"/>
  <c r="E13" i="21"/>
  <c r="E12" s="1"/>
  <c r="D14"/>
  <c r="D29"/>
  <c r="D30"/>
  <c r="D31"/>
  <c r="D32"/>
  <c r="D33"/>
  <c r="D13"/>
  <c r="E13" i="20"/>
  <c r="E12" s="1"/>
  <c r="D14"/>
  <c r="D29"/>
  <c r="D30"/>
  <c r="D31"/>
  <c r="D32"/>
  <c r="D33"/>
  <c r="D13"/>
  <c r="D14" i="19"/>
  <c r="D30"/>
  <c r="D31"/>
  <c r="D32"/>
  <c r="E13" i="18"/>
  <c r="E12" s="1"/>
  <c r="D14"/>
  <c r="D29" i="25"/>
  <c r="D30" i="18"/>
  <c r="D31"/>
  <c r="D32"/>
  <c r="D33"/>
  <c r="D13"/>
  <c r="D12" s="1"/>
  <c r="D14" i="17"/>
  <c r="D15"/>
  <c r="D16"/>
  <c r="D17"/>
  <c r="D18"/>
  <c r="D20"/>
  <c r="D21"/>
  <c r="D23"/>
  <c r="D24"/>
  <c r="D26"/>
  <c r="D27"/>
  <c r="D29"/>
  <c r="D31"/>
  <c r="D32"/>
  <c r="E19"/>
  <c r="E13" i="12"/>
  <c r="E12" s="1"/>
  <c r="D14"/>
  <c r="D30"/>
  <c r="D31"/>
  <c r="D32"/>
  <c r="D13"/>
  <c r="E13" i="11"/>
  <c r="E12" s="1"/>
  <c r="D14"/>
  <c r="D30"/>
  <c r="D31"/>
  <c r="D32"/>
  <c r="D33"/>
  <c r="D13"/>
  <c r="E13" i="6"/>
  <c r="E12" s="1"/>
  <c r="E15" i="2"/>
  <c r="E13" s="1"/>
  <c r="D19"/>
  <c r="D20"/>
  <c r="D21"/>
  <c r="D22"/>
  <c r="D23"/>
  <c r="D25"/>
  <c r="D26"/>
  <c r="D28"/>
  <c r="D31"/>
  <c r="D32"/>
  <c r="D33"/>
  <c r="D17"/>
  <c r="D15"/>
  <c r="D13"/>
  <c r="E19"/>
  <c r="E12" l="1"/>
  <c r="D12"/>
  <c r="D12" i="7"/>
  <c r="D12" i="22"/>
  <c r="D12" i="21"/>
  <c r="D12" i="20"/>
  <c r="D12" i="12"/>
  <c r="D12" i="11"/>
  <c r="D12" i="8"/>
  <c r="C28" i="17"/>
  <c r="D28" s="1"/>
  <c r="E28"/>
  <c r="C25"/>
  <c r="D25" s="1"/>
  <c r="C22"/>
  <c r="D22" s="1"/>
  <c r="C19"/>
  <c r="D19" s="1"/>
  <c r="E28" i="8"/>
  <c r="E19"/>
  <c r="E28" i="2"/>
  <c r="E22" i="17" l="1"/>
  <c r="E25" i="8"/>
  <c r="E25" i="2"/>
  <c r="E25" i="17" l="1"/>
  <c r="E15"/>
  <c r="E22" i="2"/>
  <c r="E30" i="26" l="1"/>
  <c r="E13" i="10"/>
  <c r="E12" s="1"/>
  <c r="E13" i="9"/>
  <c r="E12" s="1"/>
  <c r="E13" i="8"/>
  <c r="E12" l="1"/>
  <c r="E13" i="19"/>
  <c r="E12" s="1"/>
  <c r="C13" i="17" l="1"/>
  <c r="D33"/>
  <c r="C13" i="19"/>
  <c r="D33"/>
  <c r="C13" i="26"/>
  <c r="D33"/>
  <c r="E33" s="1"/>
  <c r="E13" s="1"/>
  <c r="E12" l="1"/>
  <c r="E12" i="25" s="1"/>
  <c r="E13"/>
  <c r="C13"/>
  <c r="C12" i="26"/>
  <c r="D13"/>
  <c r="D12" s="1"/>
  <c r="C12" i="17"/>
  <c r="D13"/>
  <c r="C12" i="19"/>
  <c r="C12" i="25" s="1"/>
  <c r="D13" i="19"/>
  <c r="D12" l="1"/>
  <c r="D12" i="25" s="1"/>
  <c r="D13"/>
  <c r="D12" i="17"/>
  <c r="E13"/>
  <c r="E12" l="1"/>
</calcChain>
</file>

<file path=xl/sharedStrings.xml><?xml version="1.0" encoding="utf-8"?>
<sst xmlns="http://schemas.openxmlformats.org/spreadsheetml/2006/main" count="1714" uniqueCount="68">
  <si>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</si>
  <si>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</si>
  <si>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</si>
  <si>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</si>
  <si>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</si>
  <si>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</si>
  <si>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</si>
  <si>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</si>
  <si>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</si>
  <si>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</si>
  <si>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</si>
  <si>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</si>
  <si>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</si>
  <si>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</si>
  <si>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</si>
  <si>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</si>
  <si>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</si>
  <si>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</si>
  <si>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</si>
  <si>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</si>
  <si>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</si>
  <si>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</si>
  <si>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</si>
  <si>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</si>
  <si>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</si>
  <si>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</si>
  <si>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</si>
  <si>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</si>
  <si>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</si>
  <si>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</si>
  <si>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</si>
  <si>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</si>
  <si>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</si>
  <si>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</si>
  <si>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2019год</t>
  </si>
  <si>
    <t>по состоянию на "1" января 2019 г.</t>
  </si>
  <si>
    <t>2018год</t>
  </si>
  <si>
    <t>КГУ "Средняя школа №1 города Есиль отдела образования Есильского района"</t>
  </si>
  <si>
    <t>КГУ "Средняя школа №2 города Есиль отдела образования Есильского района"</t>
  </si>
  <si>
    <t>КГУ "Средняя школа №3 города Есиль отдела образования Есильского района"</t>
  </si>
  <si>
    <t>КГУ "Средняя школа имени Сайлау Серикова с пришкольным интернатом  отдела образования Есильского района"</t>
  </si>
  <si>
    <t>КГУ "Алматинская начальная школа отдела образования Есильского района Акмолинской области»</t>
  </si>
  <si>
    <t>КГУ "Аксайская средняя школа отдела образования Есильского района Акмолинской области»</t>
  </si>
  <si>
    <t>КГУ "Речная начальная школа отдела образования Есильского района Акмолинской области»</t>
  </si>
  <si>
    <t>КГУ "Жаныспайская основная школа отдела образования Есильского района Акмолинской области»</t>
  </si>
  <si>
    <t>2018 год</t>
  </si>
  <si>
    <t>КГУ "Игликская основная школа отдела образования Есильского района Акмолинской области»</t>
  </si>
  <si>
    <t>КГУ "Ковыльненская средняя школа отдела образования Есильского района Акмолинской области»</t>
  </si>
  <si>
    <t>КГУ "Калачевская начальная школа отдела образования Есильского района Акмолинской области»</t>
  </si>
  <si>
    <t>КГУ "Курская средняя школа отдела образования Есильского района Акмолинской области»</t>
  </si>
  <si>
    <t>КГУ "Каракольская средняя школа отдела образования Есильского района Акмолинской области»</t>
  </si>
  <si>
    <t>КГУ "Орловская средняя школа отдела образования Есильского района Акмолинской области»</t>
  </si>
  <si>
    <t>КГУ "Знаменская средняя школа отдела образования Есильского района Акмолинской области»</t>
  </si>
  <si>
    <t>КГУ "Зареченская средняя школа отдела образования Есильского района Акмолинской области»</t>
  </si>
  <si>
    <t>КГУ "Раздольная основная школа отдела образования Есильского района Акмолинской области»</t>
  </si>
  <si>
    <t>КГУ "Двуреченская средняя школа отдела образования Есильского района Акмолинской области»</t>
  </si>
  <si>
    <t>КГУ "Интернациональная средняя школа отдела образования Есильского района Акмолинской области»</t>
  </si>
  <si>
    <t>КГУ "Ленинская средняя школа отдела образования Есильского района Акмолинской области»</t>
  </si>
  <si>
    <t>КГУ "Кумайская основная школа отдела образования Есильского района Акмолинской области»</t>
  </si>
  <si>
    <t>КГУ "Московская средняя школа отдела образования Есильского района Акмолинской области»</t>
  </si>
  <si>
    <t>КГУ "Биртальская начальная школа отдела образования Есильского района Акмолинской области»</t>
  </si>
  <si>
    <t>КГУ "Свободненская средняя школа отдела образования Есильского района Акмолинской области»</t>
  </si>
  <si>
    <t>КГУ "Ейская начальная школа отдела образования Есильского района Акмолинской области»</t>
  </si>
  <si>
    <t>КГУ "Сурганская средняя школа отдела образования Есильского района Акмолинской области»</t>
  </si>
  <si>
    <t>КГУ "Юбилейная средняя школа отдела образования Есильского района Акмолинской области»</t>
  </si>
  <si>
    <t>КГУ "Бузулукская средняя школа отдела образования Есильского района Акмолинской области»</t>
  </si>
  <si>
    <t>КГУ "Ярославская основная школа отдела образования Есильского района Акмолинской области»</t>
  </si>
  <si>
    <t>КГУ "Красивинская средняя  школа отдела образования Есильского района Акмолинской области»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</si>
</sst>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" fontId="2" fillId="0" borderId="2" xfId="0" quotePrefix="1" applyNumberFormat="1" applyFont="1" applyBorder="1" applyAlignment="1">
      <alignment horizontal="center"/>
    </xf>
    <xf numFmtId="164" fontId="2" fillId="0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opLeftCell="A10" workbookViewId="0">
      <selection activeCell="C13" sqref="C13"/>
    </sheetView>
  </sheetViews>
  <sheetFormatPr defaultColWidth="9.140625" defaultRowHeight="20.25"/>
  <cols>
    <col min="1" max="1" width="67.85546875" style="2" customWidth="1"/>
    <col min="2" max="2" width="9.140625" style="3"/>
    <col min="3" max="3" width="15.42578125" style="27" customWidth="1"/>
    <col min="4" max="4" width="16" style="27" customWidth="1"/>
    <col min="5" max="5" width="14.140625" style="27" customWidth="1"/>
    <col min="6" max="7" width="12" style="2" customWidth="1"/>
    <col min="8" max="16384" width="9.140625" style="2"/>
  </cols>
  <sheetData>
    <row r="1" spans="1:5">
      <c r="A1" s="34" t="s">
        <v>15</v>
      </c>
      <c r="B1" s="34"/>
      <c r="C1" s="34"/>
      <c r="D1" s="34"/>
      <c r="E1" s="34"/>
    </row>
    <row r="2" spans="1:5">
      <c r="A2" s="34" t="s">
        <v>35</v>
      </c>
      <c r="B2" s="34"/>
      <c r="C2" s="34"/>
      <c r="D2" s="34"/>
      <c r="E2" s="34"/>
    </row>
    <row r="3" spans="1:5">
      <c r="A3" s="1"/>
    </row>
    <row r="4" spans="1:5">
      <c r="A4" s="35" t="s">
        <v>29</v>
      </c>
      <c r="B4" s="35"/>
      <c r="C4" s="35"/>
      <c r="D4" s="35"/>
      <c r="E4" s="35"/>
    </row>
    <row r="5" spans="1:5" ht="15.75" customHeight="1">
      <c r="A5" s="36" t="s">
        <v>16</v>
      </c>
      <c r="B5" s="36"/>
      <c r="C5" s="36"/>
      <c r="D5" s="36"/>
      <c r="E5" s="36"/>
    </row>
    <row r="6" spans="1:5">
      <c r="A6" s="4"/>
    </row>
    <row r="7" spans="1:5">
      <c r="A7" s="13" t="s">
        <v>17</v>
      </c>
    </row>
    <row r="8" spans="1:5">
      <c r="A8" s="1"/>
    </row>
    <row r="9" spans="1:5">
      <c r="A9" s="37" t="s">
        <v>28</v>
      </c>
      <c r="B9" s="38" t="s">
        <v>18</v>
      </c>
      <c r="C9" s="39" t="s">
        <v>36</v>
      </c>
      <c r="D9" s="39"/>
      <c r="E9" s="39"/>
    </row>
    <row r="10" spans="1:5" ht="40.5">
      <c r="A10" s="37"/>
      <c r="B10" s="38"/>
      <c r="C10" s="28" t="s">
        <v>19</v>
      </c>
      <c r="D10" s="28" t="s">
        <v>20</v>
      </c>
      <c r="E10" s="29" t="s">
        <v>14</v>
      </c>
    </row>
    <row r="11" spans="1:5">
      <c r="A11" s="5" t="s">
        <v>21</v>
      </c>
      <c r="B11" s="6" t="s">
        <v>10</v>
      </c>
      <c r="C11" s="32">
        <f>'СШ №1'!C11+'СШ №2'!C11+'СШ №3'!C11+'СШ Серикова'!C11+'Алматинская НШ'!C11+аксай!C11+речная!C11+жаныспай!C11+иглик!C11+ковыльный!C11+калачи!C11+курский!C11+каракол!C11+орловка!C11+знаменка!C11+заречный!C11+любимовский!C11+двуречный!C11+маяковская!C11+ленинская!C11+кумайская!C11+московская!C11+мирненская!C11+свободненская!C11+ейский!C11+сурган!C11+юбилейное!C11+бузукская!C11+ярославка!C11+красивое!C11</f>
        <v>3928</v>
      </c>
      <c r="D11" s="30">
        <f>'СШ №1'!D11+'СШ №2'!D11+'СШ №3'!D11+'СШ Серикова'!D11+'Алматинская НШ'!D11+аксай!D11+речная!D11+жаныспай!D11+иглик!D11+ковыльный!D11+калачи!D11+курский!D11+каракол!D11+орловка!D11+знаменка!D11+заречный!D11+любимовский!D11+двуречный!D11+маяковская!D11+ленинская!D11+кумайская!D11+московская!D11+мирненская!D11+свободненская!D11+ейский!D11+сурган!D11+юбилейное!D11+бузукская!D11+ярославка!D11+красивое!D11</f>
        <v>3928</v>
      </c>
      <c r="E11" s="30">
        <f>'СШ №1'!E11+'СШ №2'!E11+'СШ №3'!E11+'СШ Серикова'!E11+'Алматинская НШ'!E11+аксай!E11+речная!E11+жаныспай!E11+иглик!E11+ковыльный!E11+калачи!E11+курский!E11+каракол!E11+орловка!E11+знаменка!E11+заречный!E11+любимовский!E11+двуречный!E11+маяковская!E11+ленинская!E11+кумайская!E11+московская!E11+мирненская!E11+свободненская!E11+ейский!E11+сурган!E11+юбилейное!E11+бузукская!E11+ярославка!E11+красивое!E11</f>
        <v>3928</v>
      </c>
    </row>
    <row r="12" spans="1:5" ht="25.5">
      <c r="A12" s="10" t="s">
        <v>24</v>
      </c>
      <c r="B12" s="6" t="s">
        <v>2</v>
      </c>
      <c r="C12" s="32">
        <f>'СШ №1'!C12+'СШ №2'!C12+'СШ №3'!C12+'СШ Серикова'!C12+'Алматинская НШ'!C12+аксай!C12+речная!C12+жаныспай!C12+иглик!C12+ковыльный!C12+калачи!C12+курский!C12+каракол!C12+орловка!C12+знаменка!C12+заречный!C12+любимовский!C12+двуречный!C12+маяковская!C12+ленинская!C12+кумайская!C12+московская!C12+мирненская!C12+свободненская!C12+ейский!C12+сурган!C12+юбилейное!C12+бузукская!C12+ярославка!C12+красивое!C12</f>
        <v>26703.834057709657</v>
      </c>
      <c r="D12" s="30">
        <f>'СШ №1'!D12+'СШ №2'!D12+'СШ №3'!D12+'СШ Серикова'!D12+'Алматинская НШ'!D12+аксай!D12+речная!D12+жаныспай!D12+иглик!D12+ковыльный!D12+калачи!D12+курский!D12+каракол!D12+орловка!D12+знаменка!D12+заречный!D12+любимовский!D12+двуречный!D12+маяковская!D12+ленинская!D12+кумайская!D12+московская!D12+мирненская!D12+свободненская!D12+ейский!D12+сурган!D12+юбилейное!D12+бузукская!D12+ярославка!D12+красивое!D12</f>
        <v>26703.834057709657</v>
      </c>
      <c r="E12" s="30">
        <f>'СШ №1'!E12+'СШ №2'!E12+'СШ №3'!E12+'СШ Серикова'!E12+'Алматинская НШ'!E12+аксай!E12+речная!E12+жаныспай!E12+иглик!E12+ковыльный!E12+калачи!E12+курский!E12+каракол!E12+орловка!E12+знаменка!E12+заречный!E12+любимовский!E12+двуречный!E12+маяковская!E12+ленинская!E12+кумайская!E12+московская!E12+мирненская!E12+свободненская!E12+ейский!E12+сурган!E12+юбилейное!E12+бузукская!E12+ярославка!E12+красивое!E12</f>
        <v>26703.834057709657</v>
      </c>
    </row>
    <row r="13" spans="1:5" ht="25.5">
      <c r="A13" s="5" t="s">
        <v>11</v>
      </c>
      <c r="B13" s="6" t="s">
        <v>2</v>
      </c>
      <c r="C13" s="32">
        <f>'СШ №1'!C13+'СШ №2'!C13+'СШ №3'!C13+'СШ Серикова'!C13+'Алматинская НШ'!C13+аксай!C13+речная!C13+жаныспай!C13+иглик!C13+ковыльный!C13+калачи!C13+курский!C13+каракол!C13+орловка!C13+знаменка!C13+заречный!C13+любимовский!C13+двуречный!C13+маяковская!C13+ленинская!C13+кумайская!C13+московская!C13+мирненская!C13+свободненская!C13+ейский!C13+сурган!C13+юбилейное!C13+бузукская!C13+ярославка!C13+красивое!C13</f>
        <v>1811637.8000000003</v>
      </c>
      <c r="D13" s="30">
        <f>'СШ №1'!D13+'СШ №2'!D13+'СШ №3'!D13+'СШ Серикова'!D13+'Алматинская НШ'!D13+аксай!D13+речная!D13+жаныспай!D13+иглик!D13+ковыльный!D13+калачи!D13+курский!D13+каракол!D13+орловка!D13+знаменка!D13+заречный!D13+любимовский!D13+двуречный!D13+маяковская!D13+ленинская!D13+кумайская!D13+московская!D13+мирненская!D13+свободненская!D13+ейский!D13+сурган!D13+юбилейное!D13+бузукская!D13+ярославка!D13+красивое!D13</f>
        <v>1811637.8000000003</v>
      </c>
      <c r="E13" s="30">
        <f>'СШ №1'!E13+'СШ №2'!E13+'СШ №3'!E13+'СШ Серикова'!E13+'Алматинская НШ'!E13+аксай!E13+речная!E13+жаныспай!E13+иглик!E13+ковыльный!E13+калачи!E13+курский!E13+каракол!E13+орловка!E13+знаменка!E13+заречный!E13+любимовский!E13+двуречный!E13+маяковская!E13+ленинская!E13+кумайская!E13+московская!E13+мирненская!E13+свободненская!E13+ейский!E13+сурган!E13+юбилейное!E13+бузукская!E13+ярославка!E13+красивое!E13</f>
        <v>1811637.8000000003</v>
      </c>
    </row>
    <row r="14" spans="1:5">
      <c r="A14" s="8" t="s">
        <v>0</v>
      </c>
      <c r="B14" s="9"/>
      <c r="C14" s="32">
        <f>'СШ №1'!C14+'СШ №2'!C14+'СШ №3'!C14+'СШ Серикова'!C14+'Алматинская НШ'!C14+аксай!C14+речная!C14+жаныспай!C14+иглик!C14+ковыльный!C14+калачи!C14+курский!C14+каракол!C14+орловка!C14+знаменка!C14+заречный!C14+любимовский!C14+двуречный!C14+маяковская!C14+ленинская!C14+кумайская!C14+московская!C14+мирненская!C14+свободненская!C14+ейский!C14+сурган!C14+юбилейное!C14+бузукская!C14+ярославка!C14+красивое!C14</f>
        <v>0</v>
      </c>
      <c r="D14" s="30">
        <f>'СШ №1'!D14+'СШ №2'!D14+'СШ №3'!D14+'СШ Серикова'!D14+'Алматинская НШ'!D14+аксай!D14+речная!D14+жаныспай!D14+иглик!D14+ковыльный!D14+калачи!D14+курский!D14+каракол!D14+орловка!D14+знаменка!D14+заречный!D14+любимовский!D14+двуречный!D14+маяковская!D14+ленинская!D14+кумайская!D14+московская!D14+мирненская!D14+свободненская!D14+ейский!D14+сурган!D14+юбилейное!D14+бузукская!D14+ярославка!D14+красивое!D14</f>
        <v>0</v>
      </c>
      <c r="E14" s="30">
        <f>'СШ №1'!E14+'СШ №2'!E14+'СШ №3'!E14+'СШ Серикова'!E14+'Алматинская НШ'!E14+аксай!E14+речная!E14+жаныспай!E14+иглик!E14+ковыльный!E14+калачи!E14+курский!E14+каракол!E14+орловка!E14+знаменка!E14+заречный!E14+любимовский!E14+двуречный!E14+маяковская!E14+ленинская!E14+кумайская!E14+московская!E14+мирненская!E14+свободненская!E14+ейский!E14+сурган!E14+юбилейное!E14+бузукская!E14+ярославка!E14+красивое!E14</f>
        <v>0</v>
      </c>
    </row>
    <row r="15" spans="1:5" ht="25.5">
      <c r="A15" s="5" t="s">
        <v>12</v>
      </c>
      <c r="B15" s="6" t="s">
        <v>2</v>
      </c>
      <c r="C15" s="32">
        <f>'СШ №1'!C15+'СШ №2'!C15+'СШ №3'!C15+'СШ Серикова'!C15+'Алматинская НШ'!C15+аксай!C15+речная!C15+жаныспай!C15+иглик!C15+ковыльный!C15+калачи!C15+курский!C15+каракол!C15+орловка!C15+знаменка!C15+заречный!C15+любимовский!C15+двуречный!C15+маяковская!C15+ленинская!C15+кумайская!C15+московская!C15+мирненская!C15+свободненская!C15+ейский!C15+сурган!C15+юбилейное!C15+бузукская!C15+ярославка!C15+красивое!C15</f>
        <v>1306531.8999999999</v>
      </c>
      <c r="D15" s="30">
        <f>'СШ №1'!D15+'СШ №2'!D15+'СШ №3'!D15+'СШ Серикова'!D15+'Алматинская НШ'!D15+аксай!D15+речная!D15+жаныспай!D15+иглик!D15+ковыльный!D15+калачи!D15+курский!D15+каракол!D15+орловка!D15+знаменка!D15+заречный!D15+любимовский!D15+двуречный!D15+маяковская!D15+ленинская!D15+кумайская!D15+московская!D15+мирненская!D15+свободненская!D15+ейский!D15+сурган!D15+юбилейное!D15+бузукская!D15+ярославка!D15+красивое!D15</f>
        <v>1306531.8999999999</v>
      </c>
      <c r="E15" s="30">
        <f>'СШ №1'!E15+'СШ №2'!E15+'СШ №3'!E15+'СШ Серикова'!E15+'Алматинская НШ'!E15+аксай!E15+речная!E15+жаныспай!E15+иглик!E15+ковыльный!E15+калачи!E15+курский!E15+каракол!E15+орловка!E15+знаменка!E15+заречный!E15+любимовский!E15+двуречный!E15+маяковская!E15+ленинская!E15+кумайская!E15+московская!E15+мирненская!E15+свободненская!E15+ейский!E15+сурган!E15+юбилейное!E15+бузукская!E15+ярославка!E15+красивое!E15</f>
        <v>1306531.8999999999</v>
      </c>
    </row>
    <row r="16" spans="1:5">
      <c r="A16" s="8" t="s">
        <v>1</v>
      </c>
      <c r="B16" s="9"/>
      <c r="C16" s="32">
        <f>'СШ №1'!C16+'СШ №2'!C16+'СШ №3'!C16+'СШ Серикова'!C16+'Алматинская НШ'!C16+аксай!C16+речная!C16+жаныспай!C16+иглик!C16+ковыльный!C16+калачи!C16+курский!C16+каракол!C16+орловка!C16+знаменка!C16+заречный!C16+любимовский!C16+двуречный!C16+маяковская!C16+ленинская!C16+кумайская!C16+московская!C16+мирненская!C16+свободненская!C16+ейский!C16+сурган!C16+юбилейное!C16+бузукская!C16+ярославка!C16+красивое!C16</f>
        <v>0</v>
      </c>
      <c r="D16" s="30">
        <f>'СШ №1'!D16+'СШ №2'!D16+'СШ №3'!D16+'СШ Серикова'!D16+'Алматинская НШ'!D16+аксай!D16+речная!D16+жаныспай!D16+иглик!D16+ковыльный!D16+калачи!D16+курский!D16+каракол!D16+орловка!D16+знаменка!D16+заречный!D16+любимовский!D16+двуречный!D16+маяковская!D16+ленинская!D16+кумайская!D16+московская!D16+мирненская!D16+свободненская!D16+ейский!D16+сурган!D16+юбилейное!D16+бузукская!D16+ярославка!D16+красивое!D16</f>
        <v>0</v>
      </c>
      <c r="E16" s="30">
        <f>'СШ №1'!E16+'СШ №2'!E16+'СШ №3'!E16+'СШ Серикова'!E16+'Алматинская НШ'!E16+аксай!E16+речная!E16+жаныспай!E16+иглик!E16+ковыльный!E16+калачи!E16+курский!E16+каракол!E16+орловка!E16+знаменка!E16+заречный!E16+любимовский!E16+двуречный!E16+маяковская!E16+ленинская!E16+кумайская!E16+московская!E16+мирненская!E16+свободненская!E16+ейский!E16+сурган!E16+юбилейное!E16+бузукская!E16+ярославка!E16+красивое!E16</f>
        <v>0</v>
      </c>
    </row>
    <row r="17" spans="1:6" ht="25.5">
      <c r="A17" s="7" t="s">
        <v>13</v>
      </c>
      <c r="B17" s="6" t="s">
        <v>2</v>
      </c>
      <c r="C17" s="32">
        <f>'СШ №1'!C17+'СШ №2'!C17+'СШ №3'!C17+'СШ Серикова'!C17+'Алматинская НШ'!C17+аксай!C17+речная!C17+жаныспай!C17+иглик!C17+ковыльный!C17+калачи!C17+курский!C17+каракол!C17+орловка!C17+знаменка!C17+заречный!C17+любимовский!C17+двуречный!C17+маяковская!C17+ленинская!C17+кумайская!C17+московская!C17+мирненская!C17+свободненская!C17+ейский!C17+сурган!C17+юбилейное!C17+бузукская!C17+ярославка!C17+красивое!C17</f>
        <v>89169.600000000006</v>
      </c>
      <c r="D17" s="30">
        <f>'СШ №1'!D17+'СШ №2'!D17+'СШ №3'!D17+'СШ Серикова'!D17+'Алматинская НШ'!D17+аксай!D17+речная!D17+жаныспай!D17+иглик!D17+ковыльный!D17+калачи!D17+курский!D17+каракол!D17+орловка!D17+знаменка!D17+заречный!D17+любимовский!D17+двуречный!D17+маяковская!D17+ленинская!D17+кумайская!D17+московская!D17+мирненская!D17+свободненская!D17+ейский!D17+сурган!D17+юбилейное!D17+бузукская!D17+ярославка!D17+красивое!D17</f>
        <v>89169.600000000006</v>
      </c>
      <c r="E17" s="30">
        <f>'СШ №1'!E17+'СШ №2'!E17+'СШ №3'!E17+'СШ Серикова'!E17+'Алматинская НШ'!E17+аксай!E17+речная!E17+жаныспай!E17+иглик!E17+ковыльный!E17+калачи!E17+курский!E17+каракол!E17+орловка!E17+знаменка!E17+заречный!E17+любимовский!E17+двуречный!E17+маяковская!E17+ленинская!E17+кумайская!E17+московская!E17+мирненская!E17+свободненская!E17+ейский!E17+сурган!E17+юбилейное!E17+бузукская!E17+ярославка!E17+красивое!E17</f>
        <v>89169.600000000006</v>
      </c>
    </row>
    <row r="18" spans="1:6">
      <c r="A18" s="10" t="s">
        <v>4</v>
      </c>
      <c r="B18" s="11" t="s">
        <v>3</v>
      </c>
      <c r="C18" s="32">
        <f>'СШ №1'!C18+'СШ №2'!C18+'СШ №3'!C18+'СШ Серикова'!C18+'Алматинская НШ'!C18+аксай!C18+речная!C18+жаныспай!C18+иглик!C18+ковыльный!C18+калачи!C18+курский!C18+каракол!C18+орловка!C18+знаменка!C18+заречный!C18+любимовский!C18+двуречный!C18+маяковская!C18+ленинская!C18+кумайская!C18+московская!C18+мирненская!C18+свободненская!C18+ейский!C18+сурган!C18+юбилейное!C18+бузукская!C18+ярославка!C18+красивое!C18</f>
        <v>68</v>
      </c>
      <c r="D18" s="30">
        <f>'СШ №1'!D18+'СШ №2'!D18+'СШ №3'!D18+'СШ Серикова'!D18+'Алматинская НШ'!D18+аксай!D18+речная!D18+жаныспай!D18+иглик!D18+ковыльный!D18+калачи!D18+курский!D18+каракол!D18+орловка!D18+знаменка!D18+заречный!D18+любимовский!D18+двуречный!D18+маяковская!D18+ленинская!D18+кумайская!D18+московская!D18+мирненская!D18+свободненская!D18+ейский!D18+сурган!D18+юбилейное!D18+бузукская!D18+ярославка!D18+красивое!D18</f>
        <v>68</v>
      </c>
      <c r="E18" s="30">
        <f>'СШ №1'!E18+'СШ №2'!E18+'СШ №3'!E18+'СШ Серикова'!E18+'Алматинская НШ'!E18+аксай!E18+речная!E18+жаныспай!E18+иглик!E18+ковыльный!E18+калачи!E18+курский!E18+каракол!E18+орловка!E18+знаменка!E18+заречный!E18+любимовский!E18+двуречный!E18+маяковская!E18+ленинская!E18+кумайская!E18+московская!E18+мирненская!E18+свободненская!E18+ейский!E18+сурган!E18+юбилейное!E18+бузукская!E18+ярославка!E18+красивое!E18</f>
        <v>68</v>
      </c>
    </row>
    <row r="19" spans="1:6" ht="21.95" customHeight="1">
      <c r="A19" s="10" t="s">
        <v>26</v>
      </c>
      <c r="B19" s="6" t="s">
        <v>27</v>
      </c>
      <c r="C19" s="32">
        <f>'СШ №1'!C19+'СШ №2'!C19+'СШ №3'!C19+'СШ Серикова'!C19+'Алматинская НШ'!C19+аксай!C19+речная!C19+жаныспай!C19+иглик!C19+ковыльный!C19+калачи!C19+курский!C19+каракол!C19+орловка!C19+знаменка!C19+заречный!C19+любимовский!C19+двуречный!C19+маяковская!C19+ленинская!C19+кумайская!C19+московская!C19+мирненская!C19+свободненская!C19+ейский!C19+сурган!C19+юбилейное!C19+бузукская!C19+ярославка!C19+красивое!C19</f>
        <v>2680959.6333333333</v>
      </c>
      <c r="D19" s="30">
        <f>'СШ №1'!D19+'СШ №2'!D19+'СШ №3'!D19+'СШ Серикова'!D19+'Алматинская НШ'!D19+аксай!D19+речная!D19+жаныспай!D19+иглик!D19+ковыльный!D19+калачи!D19+курский!D19+каракол!D19+орловка!D19+знаменка!D19+заречный!D19+любимовский!D19+двуречный!D19+маяковская!D19+ленинская!D19+кумайская!D19+московская!D19+мирненская!D19+свободненская!D19+ейский!D19+сурган!D19+юбилейное!D19+бузукская!D19+ярославка!D19+красивое!D19</f>
        <v>2680959.6333333333</v>
      </c>
      <c r="E19" s="30">
        <f>'СШ №1'!E19+'СШ №2'!E19+'СШ №3'!E19+'СШ Серикова'!E19+'Алматинская НШ'!E19+аксай!E19+речная!E19+жаныспай!E19+иглик!E19+ковыльный!E19+калачи!E19+курский!E19+каракол!E19+орловка!E19+знаменка!E19+заречный!E19+любимовский!E19+двуречный!E19+маяковская!E19+ленинская!E19+кумайская!E19+московская!E19+мирненская!E19+свободненская!E19+ейский!E19+сурган!E19+юбилейное!E19+бузукская!E19+ярославка!E19+красивое!E19</f>
        <v>2680759.6333333333</v>
      </c>
    </row>
    <row r="20" spans="1:6" ht="25.5">
      <c r="A20" s="7" t="s">
        <v>22</v>
      </c>
      <c r="B20" s="6" t="s">
        <v>2</v>
      </c>
      <c r="C20" s="32">
        <f>'СШ №1'!C20+'СШ №2'!C20+'СШ №3'!C20+'СШ Серикова'!C20+'Алматинская НШ'!C20+аксай!C20+речная!C20+жаныспай!C20+иглик!C20+ковыльный!C20+калачи!C20+курский!C20+каракол!C20+орловка!C20+знаменка!C20+заречный!C20+любимовский!C20+двуречный!C20+маяковская!C20+ленинская!C20+кумайская!C20+московская!C20+мирненская!C20+свободненская!C20+ейский!C20+сурган!C20+юбилейное!C20+бузукская!C20+ярославка!C20+красивое!C20</f>
        <v>808447.90000000014</v>
      </c>
      <c r="D20" s="30">
        <f>'СШ №1'!D20+'СШ №2'!D20+'СШ №3'!D20+'СШ Серикова'!D20+'Алматинская НШ'!D20+аксай!D20+речная!D20+жаныспай!D20+иглик!D20+ковыльный!D20+калачи!D20+курский!D20+каракол!D20+орловка!D20+знаменка!D20+заречный!D20+любимовский!D20+двуречный!D20+маяковская!D20+ленинская!D20+кумайская!D20+московская!D20+мирненская!D20+свободненская!D20+ейский!D20+сурган!D20+юбилейное!D20+бузукская!D20+ярославка!D20+красивое!D20</f>
        <v>808447.90000000014</v>
      </c>
      <c r="E20" s="30">
        <f>'СШ №1'!E20+'СШ №2'!E20+'СШ №3'!E20+'СШ Серикова'!E20+'Алматинская НШ'!E20+аксай!E20+речная!E20+жаныспай!E20+иглик!E20+ковыльный!E20+калачи!E20+курский!E20+каракол!E20+орловка!E20+знаменка!E20+заречный!E20+любимовский!E20+двуречный!E20+маяковская!E20+ленинская!E20+кумайская!E20+московская!E20+мирненская!E20+свободненская!E20+ейский!E20+сурган!E20+юбилейное!E20+бузукская!E20+ярославка!E20+красивое!E20</f>
        <v>759339.10000000009</v>
      </c>
    </row>
    <row r="21" spans="1:6">
      <c r="A21" s="10" t="s">
        <v>4</v>
      </c>
      <c r="B21" s="11" t="s">
        <v>3</v>
      </c>
      <c r="C21" s="32">
        <f>'СШ №1'!C21+'СШ №2'!C21+'СШ №3'!C21+'СШ Серикова'!C21+'Алматинская НШ'!C21+аксай!C21+речная!C21+жаныспай!C21+иглик!C21+ковыльный!C21+калачи!C21+курский!C21+каракол!C21+орловка!C21+знаменка!C21+заречный!C21+любимовский!C21+двуречный!C21+маяковская!C21+ленинская!C21+кумайская!C21+московская!C21+мирненская!C21+свободненская!C21+ейский!C21+сурган!C21+юбилейное!C21+бузукская!C21+ярославка!C21+красивое!C21</f>
        <v>610.73099999999999</v>
      </c>
      <c r="D21" s="30">
        <f>'СШ №1'!D21+'СШ №2'!D21+'СШ №3'!D21+'СШ Серикова'!D21+'Алматинская НШ'!D21+аксай!D21+речная!D21+жаныспай!D21+иглик!D21+ковыльный!D21+калачи!D21+курский!D21+каракол!D21+орловка!D21+знаменка!D21+заречный!D21+любимовский!D21+двуречный!D21+маяковская!D21+ленинская!D21+кумайская!D21+московская!D21+мирненская!D21+свободненская!D21+ейский!D21+сурган!D21+юбилейное!D21+бузукская!D21+ярославка!D21+красивое!D21</f>
        <v>610.73099999999999</v>
      </c>
      <c r="E21" s="30">
        <f>'СШ №1'!E21+'СШ №2'!E21+'СШ №3'!E21+'СШ Серикова'!E21+'Алматинская НШ'!E21+аксай!E21+речная!E21+жаныспай!E21+иглик!E21+ковыльный!E21+калачи!E21+курский!E21+каракол!E21+орловка!E21+знаменка!E21+заречный!E21+любимовский!E21+двуречный!E21+маяковская!E21+ленинская!E21+кумайская!E21+московская!E21+мирненская!E21+свободненская!E21+ейский!E21+сурган!E21+юбилейное!E21+бузукская!E21+ярославка!E21+красивое!E21</f>
        <v>610.73099999999999</v>
      </c>
    </row>
    <row r="22" spans="1:6" ht="21.95" customHeight="1">
      <c r="A22" s="10" t="s">
        <v>26</v>
      </c>
      <c r="B22" s="6" t="s">
        <v>27</v>
      </c>
      <c r="C22" s="32">
        <f>'СШ №1'!C22+'СШ №2'!C22+'СШ №3'!C22+'СШ Серикова'!C22+'Алматинская НШ'!C22+аксай!C22+речная!C22+жаныспай!C22+иглик!C22+ковыльный!C22+калачи!C22+курский!C22+каракол!C22+орловка!C22+знаменка!C22+заречный!C22+любимовский!C22+двуречный!C22+маяковская!C22+ленинская!C22+кумайская!C22+московская!C22+мирненская!C22+свободненская!C22+ейский!C22+сурган!C22+юбилейное!C22+бузукская!C22+ярославка!C22+красивое!C22</f>
        <v>3363614.9420514582</v>
      </c>
      <c r="D22" s="30">
        <f>'СШ №1'!D22+'СШ №2'!D22+'СШ №3'!D22+'СШ Серикова'!D22+'Алматинская НШ'!D22+аксай!D22+речная!D22+жаныспай!D22+иглик!D22+ковыльный!D22+калачи!D22+курский!D22+каракол!D22+орловка!D22+знаменка!D22+заречный!D22+любимовский!D22+двуречный!D22+маяковская!D22+ленинская!D22+кумайская!D22+московская!D22+мирненская!D22+свободненская!D22+ейский!D22+сурган!D22+юбилейное!D22+бузукская!D22+ярославка!D22+красивое!D22</f>
        <v>3363614.9420514582</v>
      </c>
      <c r="E22" s="30">
        <f>'СШ №1'!E22+'СШ №2'!E22+'СШ №3'!E22+'СШ Серикова'!E22+'Алматинская НШ'!E22+аксай!E22+речная!E22+жаныспай!E22+иглик!E22+ковыльный!E22+калачи!E22+курский!E22+каракол!E22+орловка!E22+знаменка!E22+заречный!E22+любимовский!E22+двуречный!E22+маяковская!E22+ленинская!E22+кумайская!E22+московская!E22+мирненская!E22+свободненская!E22+ейский!E22+сурган!E22+юбилейное!E22+бузукская!E22+ярославка!E22+красивое!E22</f>
        <v>3363614.9582130741</v>
      </c>
    </row>
    <row r="23" spans="1:6" ht="39">
      <c r="A23" s="14" t="s">
        <v>25</v>
      </c>
      <c r="B23" s="6" t="s">
        <v>2</v>
      </c>
      <c r="C23" s="32">
        <f>'СШ №1'!C23+'СШ №2'!C23+'СШ №3'!C23+'СШ Серикова'!C23+'Алматинская НШ'!C23+аксай!C23+речная!C23+жаныспай!C23+иглик!C23+ковыльный!C23+калачи!C23+курский!C23+каракол!C23+орловка!C23+знаменка!C23+заречный!C23+любимовский!C23+двуречный!C23+маяковская!C23+ленинская!C23+кумайская!C23+московская!C23+мирненская!C23+свободненская!C23+ейский!C23+сурган!C23+юбилейное!C23+бузукская!C23+ярославка!C23+красивое!C23</f>
        <v>116114.69999999998</v>
      </c>
      <c r="D23" s="30">
        <f>'СШ №1'!D23+'СШ №2'!D23+'СШ №3'!D23+'СШ Серикова'!D23+'Алматинская НШ'!D23+аксай!D23+речная!D23+жаныспай!D23+иглик!D23+ковыльный!D23+калачи!D23+курский!D23+каракол!D23+орловка!D23+знаменка!D23+заречный!D23+любимовский!D23+двуречный!D23+маяковская!D23+ленинская!D23+кумайская!D23+московская!D23+мирненская!D23+свободненская!D23+ейский!D23+сурган!D23+юбилейное!D23+бузукская!D23+ярославка!D23+красивое!D23</f>
        <v>116114.69999999998</v>
      </c>
      <c r="E23" s="30">
        <f>'СШ №1'!E23+'СШ №2'!E23+'СШ №3'!E23+'СШ Серикова'!E23+'Алматинская НШ'!E23+аксай!E23+речная!E23+жаныспай!E23+иглик!E23+ковыльный!E23+калачи!E23+курский!E23+каракол!E23+орловка!E23+знаменка!E23+заречный!E23+любимовский!E23+двуречный!E23+маяковская!E23+ленинская!E23+кумайская!E23+московская!E23+мирненская!E23+свободненская!E23+ейский!E23+сурган!E23+юбилейное!E23+бузукская!E23+ярославка!E23+красивое!E23</f>
        <v>116114.69999999998</v>
      </c>
    </row>
    <row r="24" spans="1:6">
      <c r="A24" s="10" t="s">
        <v>4</v>
      </c>
      <c r="B24" s="11" t="s">
        <v>3</v>
      </c>
      <c r="C24" s="32">
        <f>'СШ №1'!C24+'СШ №2'!C24+'СШ №3'!C24+'СШ Серикова'!C24+'Алматинская НШ'!C24+аксай!C24+речная!C24+жаныспай!C24+иглик!C24+ковыльный!C24+калачи!C24+курский!C24+каракол!C24+орловка!C24+знаменка!C24+заречный!C24+любимовский!C24+двуречный!C24+маяковская!C24+ленинская!C24+кумайская!C24+московская!C24+мирненская!C24+свободненская!C24+ейский!C24+сурган!C24+юбилейное!C24+бузукская!C24+ярославка!C24+красивое!C24</f>
        <v>130.64999999999998</v>
      </c>
      <c r="D24" s="30">
        <f>'СШ №1'!D24+'СШ №2'!D24+'СШ №3'!D24+'СШ Серикова'!D24+'Алматинская НШ'!D24+аксай!D24+речная!D24+жаныспай!D24+иглик!D24+ковыльный!D24+калачи!D24+курский!D24+каракол!D24+орловка!D24+знаменка!D24+заречный!D24+любимовский!D24+двуречный!D24+маяковская!D24+ленинская!D24+кумайская!D24+московская!D24+мирненская!D24+свободненская!D24+ейский!D24+сурган!D24+юбилейное!D24+бузукская!D24+ярославка!D24+красивое!D24</f>
        <v>130.64999999999998</v>
      </c>
      <c r="E24" s="30">
        <f>'СШ №1'!E24+'СШ №2'!E24+'СШ №3'!E24+'СШ Серикова'!E24+'Алматинская НШ'!E24+аксай!E24+речная!E24+жаныспай!E24+иглик!E24+ковыльный!E24+калачи!E24+курский!E24+каракол!E24+орловка!E24+знаменка!E24+заречный!E24+любимовский!E24+двуречный!E24+маяковская!E24+ленинская!E24+кумайская!E24+московская!E24+мирненская!E24+свободненская!E24+ейский!E24+сурган!E24+юбилейное!E24+бузукская!E24+ярославка!E24+красивое!E24</f>
        <v>130.64999999999998</v>
      </c>
    </row>
    <row r="25" spans="1:6" ht="21.95" customHeight="1">
      <c r="A25" s="10" t="s">
        <v>26</v>
      </c>
      <c r="B25" s="6" t="s">
        <v>27</v>
      </c>
      <c r="C25" s="32">
        <f>'СШ №1'!C25+'СШ №2'!C25+'СШ №3'!C25+'СШ Серикова'!C25+'Алматинская НШ'!C25+аксай!C25+речная!C25+жаныспай!C25+иглик!C25+ковыльный!C25+калачи!C25+курский!C25+каракол!C25+орловка!C25+знаменка!C25+заречный!C25+любимовский!C25+двуречный!C25+маяковская!C25+ленинская!C25+кумайская!C25+московская!C25+мирненская!C25+свободненская!C25+ейский!C25+сурган!C25+юбилейное!C25+бузукская!C25+ярославка!C25+красивое!C25</f>
        <v>2172993.0970001137</v>
      </c>
      <c r="D25" s="30">
        <f>'СШ №1'!D25+'СШ №2'!D25+'СШ №3'!D25+'СШ Серикова'!D25+'Алматинская НШ'!D25+аксай!D25+речная!D25+жаныспай!D25+иглик!D25+ковыльный!D25+калачи!D25+курский!D25+каракол!D25+орловка!D25+знаменка!D25+заречный!D25+любимовский!D25+двуречный!D25+маяковская!D25+ленинская!D25+кумайская!D25+московская!D25+мирненская!D25+свободненская!D25+ейский!D25+сурган!D25+юбилейное!D25+бузукская!D25+ярославка!D25+красивое!D25</f>
        <v>2172993.0970001137</v>
      </c>
      <c r="E25" s="30">
        <f>'СШ №1'!E25+'СШ №2'!E25+'СШ №3'!E25+'СШ Серикова'!E25+'Алматинская НШ'!E25+аксай!E25+речная!E25+жаныспай!E25+иглик!E25+ковыльный!E25+калачи!E25+курский!E25+каракол!E25+орловка!E25+знаменка!E25+заречный!E25+любимовский!E25+двуречный!E25+маяковская!E25+ленинская!E25+кумайская!E25+московская!E25+мирненская!E25+свободненская!E25+ейский!E25+сурган!E25+юбилейное!E25+бузукская!E25+ярославка!E25+красивое!E25</f>
        <v>2172993.0970001137</v>
      </c>
    </row>
    <row r="26" spans="1:6" ht="25.5">
      <c r="A26" s="7" t="s">
        <v>23</v>
      </c>
      <c r="B26" s="6" t="s">
        <v>2</v>
      </c>
      <c r="C26" s="32">
        <f>'СШ №1'!C26+'СШ №2'!C26+'СШ №3'!C26+'СШ Серикова'!C26+'Алматинская НШ'!C26+аксай!C26+речная!C26+жаныспай!C26+иглик!C26+ковыльный!C26+калачи!C26+курский!C26+каракол!C26+орловка!C26+знаменка!C26+заречный!C26+любимовский!C26+двуречный!C26+маяковская!C26+ленинская!C26+кумайская!C26+московская!C26+мирненская!C26+свободненская!C26+ейский!C26+сурган!C26+юбилейное!C26+бузукская!C26+ярославка!C26+красивое!C26</f>
        <v>293401.49999999994</v>
      </c>
      <c r="D26" s="30">
        <f>'СШ №1'!D26+'СШ №2'!D26+'СШ №3'!D26+'СШ Серикова'!D26+'Алматинская НШ'!D26+аксай!D26+речная!D26+жаныспай!D26+иглик!D26+ковыльный!D26+калачи!D26+курский!D26+каракол!D26+орловка!D26+знаменка!D26+заречный!D26+любимовский!D26+двуречный!D26+маяковская!D26+ленинская!D26+кумайская!D26+московская!D26+мирненская!D26+свободненская!D26+ейский!D26+сурган!D26+юбилейное!D26+бузукская!D26+ярославка!D26+красивое!D26</f>
        <v>293401.49999999994</v>
      </c>
      <c r="E26" s="30">
        <f>'СШ №1'!E26+'СШ №2'!E26+'СШ №3'!E26+'СШ Серикова'!E26+'Алматинская НШ'!E26+аксай!E26+речная!E26+жаныспай!E26+иглик!E26+ковыльный!E26+калачи!E26+курский!E26+каракол!E26+орловка!E26+знаменка!E26+заречный!E26+любимовский!E26+двуречный!E26+маяковская!E26+ленинская!E26+кумайская!E26+московская!E26+мирненская!E26+свободненская!E26+ейский!E26+сурган!E26+юбилейное!E26+бузукская!E26+ярославка!E26+красивое!E26</f>
        <v>293401.49999999994</v>
      </c>
    </row>
    <row r="27" spans="1:6">
      <c r="A27" s="10" t="s">
        <v>4</v>
      </c>
      <c r="B27" s="11" t="s">
        <v>3</v>
      </c>
      <c r="C27" s="32">
        <f>'СШ №1'!C27+'СШ №2'!C27+'СШ №3'!C27+'СШ Серикова'!C27+'Алматинская НШ'!C27+аксай!C27+речная!C27+жаныспай!C27+иглик!C27+ковыльный!C27+калачи!C27+курский!C27+каракол!C27+орловка!C27+знаменка!C27+заречный!C27+любимовский!C27+двуречный!C27+маяковская!C27+ленинская!C27+кумайская!C27+московская!C27+мирненская!C27+свободненская!C27+ейский!C27+сурган!C27+юбилейное!C27+бузукская!C27+ярославка!C27+красивое!C27</f>
        <v>454.65</v>
      </c>
      <c r="D27" s="30">
        <f>'СШ №1'!D27+'СШ №2'!D27+'СШ №3'!D27+'СШ Серикова'!D27+'Алматинская НШ'!D27+аксай!D27+речная!D27+жаныспай!D27+иглик!D27+ковыльный!D27+калачи!D27+курский!D27+каракол!D27+орловка!D27+знаменка!D27+заречный!D27+любимовский!D27+двуречный!D27+маяковская!D27+ленинская!D27+кумайская!D27+московская!D27+мирненская!D27+свободненская!D27+ейский!D27+сурган!D27+юбилейное!D27+бузукская!D27+ярославка!D27+красивое!D27</f>
        <v>454.65</v>
      </c>
      <c r="E27" s="30">
        <f>'СШ №1'!E27+'СШ №2'!E27+'СШ №3'!E27+'СШ Серикова'!E27+'Алматинская НШ'!E27+аксай!E27+речная!E27+жаныспай!E27+иглик!E27+ковыльный!E27+калачи!E27+курский!E27+каракол!E27+орловка!E27+знаменка!E27+заречный!E27+любимовский!E27+двуречный!E27+маяковская!E27+ленинская!E27+кумайская!E27+московская!E27+мирненская!E27+свободненская!E27+ейский!E27+сурган!E27+юбилейное!E27+бузукская!E27+ярославка!E27+красивое!E27</f>
        <v>454.65</v>
      </c>
    </row>
    <row r="28" spans="1:6" ht="21.95" customHeight="1">
      <c r="A28" s="10" t="s">
        <v>26</v>
      </c>
      <c r="B28" s="6" t="s">
        <v>27</v>
      </c>
      <c r="C28" s="32">
        <f>'СШ №1'!C28+'СШ №2'!C28+'СШ №3'!C28+'СШ Серикова'!C28+'Алматинская НШ'!C28+аксай!C28+речная!C28+жаныспай!C28+иглик!C28+ковыльный!C28+калачи!C28+курский!C28+каракол!C28+орловка!C28+знаменка!C28+заречный!C28+любимовский!C28+двуречный!C28+маяковская!C28+ленинская!C28+кумайская!C28+московская!C28+мирненская!C28+свободненская!C28+ейский!C28+сурган!C28+юбилейное!C28+бузукская!C28+ярославка!C28+красивое!C28</f>
        <v>1632407.8893640039</v>
      </c>
      <c r="D28" s="30">
        <f>'СШ №1'!D28+'СШ №2'!D28+'СШ №3'!D28+'СШ Серикова'!D28+'Алматинская НШ'!D28+аксай!D28+речная!D28+жаныспай!D28+иглик!D28+ковыльный!D28+калачи!D28+курский!D28+каракол!D28+орловка!D28+знаменка!D28+заречный!D28+любимовский!D28+двуречный!D28+маяковская!D28+ленинская!D28+кумайская!D28+московская!D28+мирненская!D28+свободненская!D28+ейский!D28+сурган!D28+юбилейное!D28+бузукская!D28+ярославка!D28+красивое!D28</f>
        <v>1632407.8893640039</v>
      </c>
      <c r="E28" s="30">
        <f>'СШ №1'!E28+'СШ №2'!E28+'СШ №3'!E28+'СШ Серикова'!E28+'Алматинская НШ'!E28+аксай!E28+речная!E28+жаныспай!E28+иглик!E28+ковыльный!E28+калачи!E28+курский!E28+каракол!E28+орловка!E28+знаменка!E28+заречный!E28+любимовский!E28+двуречный!E28+маяковская!E28+ленинская!E28+кумайская!E28+московская!E28+мирненская!E28+свободненская!E28+ейский!E28+сурган!E28+юбилейное!E28+бузукская!E28+ярославка!E28+красивое!E28</f>
        <v>1632407.8893640039</v>
      </c>
    </row>
    <row r="29" spans="1:6" ht="25.5">
      <c r="A29" s="5" t="s">
        <v>5</v>
      </c>
      <c r="B29" s="6" t="s">
        <v>2</v>
      </c>
      <c r="C29" s="32">
        <f>'СШ №1'!C29+'СШ №2'!C29+'СШ №3'!C29+'СШ Серикова'!C29+'Алматинская НШ'!C29+аксай!C29+речная!C29+жаныспай!C29+иглик!C29+ковыльный!C29+калачи!C29+курский!C29+каракол!C29+орловка!C29+знаменка!C29+заречный!C29+любимовский!C29+двуречный!C29+маяковская!C29+ленинская!C29+кумайская!C29+московская!C29+мирненская!C29+свободненская!C29+ейский!C29+сурган!C29+юбилейное!C29+бузукская!C29+ярославка!C29+красивое!C29</f>
        <v>166058.6</v>
      </c>
      <c r="D29" s="30">
        <f>'СШ №1'!D29+'СШ №2'!D29+'СШ №3'!D29+'СШ Серикова'!D29+'Алматинская НШ'!D29+аксай!D29+речная!D29+жаныспай!D29+иглик!D29+ковыльный!D29+калачи!D29+курский!D29+каракол!D29+орловка!D29+знаменка!D29+заречный!D29+любимовский!D29+двуречный!D29+маяковская!D29+ленинская!D29+кумайская!D29+московская!D29+мирненская!D29+свободненская!D29+ейский!D29+сурган!D29+юбилейное!D29+бузукская!D29+ярославка!D29+красивое!D29</f>
        <v>166058.6</v>
      </c>
      <c r="E29" s="30">
        <f>'СШ №1'!E29+'СШ №2'!E29+'СШ №3'!E29+'СШ Серикова'!E29+'Алматинская НШ'!E29+аксай!E29+речная!E29+жаныспай!E29+иглик!E29+ковыльный!E29+калачи!E29+курский!E29+каракол!E29+орловка!E29+знаменка!E29+заречный!E29+любимовский!E29+двуречный!E29+маяковская!E29+ленинская!E29+кумайская!E29+московская!E29+мирненская!E29+свободненская!E29+ейский!E29+сурган!E29+юбилейное!E29+бузукская!E29+ярославка!E29+красивое!E29</f>
        <v>166058.6</v>
      </c>
      <c r="F29" s="18"/>
    </row>
    <row r="30" spans="1:6" ht="36.75">
      <c r="A30" s="12" t="s">
        <v>6</v>
      </c>
      <c r="B30" s="6" t="s">
        <v>2</v>
      </c>
      <c r="C30" s="32">
        <f>'СШ №1'!C30+'СШ №2'!C30+'СШ №3'!C30+'СШ Серикова'!C30+'Алматинская НШ'!C30+аксай!C30+речная!C30+жаныспай!C30+иглик!C30+ковыльный!C30+калачи!C30+курский!C30+каракол!C30+орловка!C30+знаменка!C30+заречный!C30+любимовский!C30+двуречный!C30+маяковская!C30+ленинская!C30+кумайская!C30+московская!C30+мирненская!C30+свободненская!C30+ейский!C30+сурган!C30+юбилейное!C30+бузукская!C30+ярославка!C30+красивое!C30</f>
        <v>82277</v>
      </c>
      <c r="D30" s="30">
        <f>'СШ №1'!D30+'СШ №2'!D30+'СШ №3'!D30+'СШ Серикова'!D30+'Алматинская НШ'!D30+аксай!D30+речная!D30+жаныспай!D30+иглик!D30+ковыльный!D30+калачи!D30+курский!D30+каракол!D30+орловка!D30+знаменка!D30+заречный!D30+любимовский!D30+двуречный!D30+маяковская!D30+ленинская!D30+кумайская!D30+московская!D30+мирненская!D30+свободненская!D30+ейский!D30+сурган!D30+юбилейное!D30+бузукская!D30+ярославка!D30+красивое!D30</f>
        <v>82277</v>
      </c>
      <c r="E30" s="30">
        <f>'СШ №1'!E30+'СШ №2'!E30+'СШ №3'!E30+'СШ Серикова'!E30+'Алматинская НШ'!E30+аксай!E30+речная!E30+жаныспай!E30+иглик!E30+ковыльный!E30+калачи!E30+курский!E30+каракол!E30+орловка!E30+знаменка!E30+заречный!E30+любимовский!E30+двуречный!E30+маяковская!E30+ленинская!E30+кумайская!E30+московская!E30+мирненская!E30+свободненская!E30+ейский!E30+сурган!E30+юбилейное!E30+бузукская!E30+ярославка!E30+красивое!E30</f>
        <v>82277</v>
      </c>
    </row>
    <row r="31" spans="1:6" ht="25.5">
      <c r="A31" s="12" t="s">
        <v>7</v>
      </c>
      <c r="B31" s="6" t="s">
        <v>2</v>
      </c>
      <c r="C31" s="32">
        <f>'СШ №1'!C31+'СШ №2'!C31+'СШ №3'!C31+'СШ Серикова'!C31+'Алматинская НШ'!C31+аксай!C31+речная!C31+жаныспай!C31+иглик!C31+ковыльный!C31+калачи!C31+курский!C31+каракол!C31+орловка!C31+знаменка!C31+заречный!C31+любимовский!C31+двуречный!C31+маяковская!C31+ленинская!C31+кумайская!C31+московская!C31+мирненская!C31+свободненская!C31+ейский!C31+сурган!C31+юбилейное!C31+бузукская!C31+ярославка!C31+красивое!C31</f>
        <v>384</v>
      </c>
      <c r="D31" s="30">
        <f>'СШ №1'!D31+'СШ №2'!D31+'СШ №3'!D31+'СШ Серикова'!D31+'Алматинская НШ'!D31+аксай!D31+речная!D31+жаныспай!D31+иглик!D31+ковыльный!D31+калачи!D31+курский!D31+каракол!D31+орловка!D31+знаменка!D31+заречный!D31+любимовский!D31+двуречный!D31+маяковская!D31+ленинская!D31+кумайская!D31+московская!D31+мирненская!D31+свободненская!D31+ейский!D31+сурган!D31+юбилейное!D31+бузукская!D31+ярославка!D31+красивое!D31</f>
        <v>384</v>
      </c>
      <c r="E31" s="30">
        <f>'СШ №1'!E31+'СШ №2'!E31+'СШ №3'!E31+'СШ Серикова'!E31+'Алматинская НШ'!E31+аксай!E31+речная!E31+жаныспай!E31+иглик!E31+ковыльный!E31+калачи!E31+курский!E31+каракол!E31+орловка!E31+знаменка!E31+заречный!E31+любимовский!E31+двуречный!E31+маяковская!E31+ленинская!E31+кумайская!E31+московская!E31+мирненская!E31+свободненская!E31+ейский!E31+сурган!E31+юбилейное!E31+бузукская!E31+ярославка!E31+красивое!E31</f>
        <v>384</v>
      </c>
    </row>
    <row r="32" spans="1:6" ht="36.75">
      <c r="A32" s="12" t="s">
        <v>8</v>
      </c>
      <c r="B32" s="6" t="s">
        <v>2</v>
      </c>
      <c r="C32" s="32">
        <f>'СШ №1'!C32+'СШ №2'!C32+'СШ №3'!C32+'СШ Серикова'!C32+'Алматинская НШ'!C32+аксай!C32+речная!C32+жаныспай!C32+иглик!C32+ковыльный!C32+калачи!C32+курский!C32+каракол!C32+орловка!C32+знаменка!C32+заречный!C32+любимовский!C32+двуречный!C32+маяковская!C32+ленинская!C32+кумайская!C32+московская!C32+мирненская!C32+свободненская!C32+ейский!C32+сурган!C32+юбилейное!C32+бузукская!C32+ярославка!C32+красивое!C32</f>
        <v>28933.3</v>
      </c>
      <c r="D32" s="30">
        <f>'СШ №1'!D32+'СШ №2'!D32+'СШ №3'!D32+'СШ Серикова'!D32+'Алматинская НШ'!D32+аксай!D32+речная!D32+жаныспай!D32+иглик!D32+ковыльный!D32+калачи!D32+курский!D32+каракол!D32+орловка!D32+знаменка!D32+заречный!D32+любимовский!D32+двуречный!D32+маяковская!D32+ленинская!D32+кумайская!D32+московская!D32+мирненская!D32+свободненская!D32+ейский!D32+сурган!D32+юбилейное!D32+бузукская!D32+ярославка!D32+красивое!D32</f>
        <v>28933.3</v>
      </c>
      <c r="E32" s="30">
        <f>'СШ №1'!E32+'СШ №2'!E32+'СШ №3'!E32+'СШ Серикова'!E32+'Алматинская НШ'!E32+аксай!E32+речная!E32+жаныспай!E32+иглик!E32+ковыльный!E32+калачи!E32+курский!E32+каракол!E32+орловка!E32+знаменка!E32+заречный!E32+любимовский!E32+двуречный!E32+маяковская!E32+ленинская!E32+кумайская!E32+московская!E32+мирненская!E32+свободненская!E32+ейский!E32+сурган!E32+юбилейное!E32+бузукская!E32+ярославка!E32+красивое!E32</f>
        <v>28933.3</v>
      </c>
    </row>
    <row r="33" spans="1:5" ht="54" customHeight="1">
      <c r="A33" s="12" t="s">
        <v>9</v>
      </c>
      <c r="B33" s="6" t="s">
        <v>2</v>
      </c>
      <c r="C33" s="32">
        <f>'СШ №1'!C33+'СШ №2'!C33+'СШ №3'!C33+'СШ Серикова'!C33+'Алматинская НШ'!C33+аксай!C33+речная!C33+жаныспай!C33+иглик!C33+ковыльный!C33+калачи!C33+курский!C33+каракол!C33+орловка!C33+знаменка!C33+заречный!C33+любимовский!C33+двуречный!C33+маяковская!C33+ленинская!C33+кумайская!C33+московская!C33+мирненская!C33+свободненская!C33+ейский!C33+сурган!C33+юбилейное!C33+бузукская!C33+ярославка!C33+красивое!C33</f>
        <v>227453</v>
      </c>
      <c r="D33" s="30">
        <f>'СШ №1'!D33+'СШ №2'!D33+'СШ №3'!D33+'СШ Серикова'!D33+'Алматинская НШ'!D33+аксай!D33+речная!D33+жаныспай!D33+иглик!D33+ковыльный!D33+калачи!D33+курский!D33+каракол!D33+орловка!D33+знаменка!D33+заречный!D33+любимовский!D33+двуречный!D33+маяковская!D33+ленинская!D33+кумайская!D33+московская!D33+мирненская!D33+свободненская!D33+ейский!D33+сурган!D33+юбилейное!D33+бузукская!D33+ярославка!D33+красивое!D33</f>
        <v>230153</v>
      </c>
      <c r="E33" s="30">
        <f>'СШ №1'!E33+'СШ №2'!E33+'СШ №3'!E33+'СШ Серикова'!E33+'Алматинская НШ'!E33+аксай!E33+речная!E33+жаныспай!E33+иглик!E33+ковыльный!E33+калачи!E33+курский!E33+каракол!E33+орловка!E33+знаменка!E33+заречный!E33+любимовский!E33+двуречный!E33+маяковская!E33+ленинская!E33+кумайская!E33+московская!E33+мирненская!E33+свободненская!E33+ейский!E33+сурган!E33+юбилейное!E33+бузукская!E33+ярославка!E33+красивое!E33</f>
        <v>227453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C7" sqref="C1:G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43" customWidth="1"/>
    <col min="5" max="5" width="13.5703125" style="43" customWidth="1"/>
    <col min="6" max="7" width="12" style="41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2" customHeight="1">
      <c r="A4" s="40" t="s">
        <v>46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38" t="s">
        <v>18</v>
      </c>
      <c r="C9" s="45" t="s">
        <v>36</v>
      </c>
      <c r="D9" s="45"/>
      <c r="E9" s="45"/>
    </row>
    <row r="10" spans="1:7" ht="40.5">
      <c r="A10" s="37"/>
      <c r="B10" s="38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6" t="s">
        <v>10</v>
      </c>
      <c r="C11" s="31">
        <v>57</v>
      </c>
      <c r="D11" s="31">
        <v>57</v>
      </c>
      <c r="E11" s="31">
        <v>57</v>
      </c>
    </row>
    <row r="12" spans="1:7" ht="25.5">
      <c r="A12" s="10" t="s">
        <v>24</v>
      </c>
      <c r="B12" s="6" t="s">
        <v>2</v>
      </c>
      <c r="C12" s="31">
        <f>(C13-C32)/C11</f>
        <v>702.21578947368425</v>
      </c>
      <c r="D12" s="31">
        <f t="shared" ref="D12:E12" si="0">(D13-D32)/D11</f>
        <v>702.21578947368425</v>
      </c>
      <c r="E12" s="31">
        <f t="shared" si="0"/>
        <v>702.21578947368425</v>
      </c>
    </row>
    <row r="13" spans="1:7" ht="25.5">
      <c r="A13" s="5" t="s">
        <v>11</v>
      </c>
      <c r="B13" s="6" t="s">
        <v>2</v>
      </c>
      <c r="C13" s="31">
        <f>C15+C29+C30+C31+C32+C33</f>
        <v>40038.300000000003</v>
      </c>
      <c r="D13" s="31">
        <f>C13</f>
        <v>40038.300000000003</v>
      </c>
      <c r="E13" s="31">
        <f>E15+E29+E30+E31+E32+E33</f>
        <v>40038.300000000003</v>
      </c>
    </row>
    <row r="14" spans="1:7">
      <c r="A14" s="8" t="s">
        <v>0</v>
      </c>
      <c r="B14" s="9"/>
      <c r="C14" s="31">
        <v>0</v>
      </c>
      <c r="D14" s="31">
        <f t="shared" ref="D14:D33" si="1">C14</f>
        <v>0</v>
      </c>
      <c r="E14" s="31">
        <v>0</v>
      </c>
      <c r="G14" s="43"/>
    </row>
    <row r="15" spans="1:7" ht="25.5">
      <c r="A15" s="5" t="s">
        <v>12</v>
      </c>
      <c r="B15" s="6" t="s">
        <v>2</v>
      </c>
      <c r="C15" s="31">
        <f>C17+C20+C23+C26</f>
        <v>32606.300000000003</v>
      </c>
      <c r="D15" s="31">
        <f t="shared" si="1"/>
        <v>32606.300000000003</v>
      </c>
      <c r="E15" s="31">
        <f>E17+E20+E23+E26</f>
        <v>32606.300000000003</v>
      </c>
    </row>
    <row r="16" spans="1:7">
      <c r="A16" s="8" t="s">
        <v>1</v>
      </c>
      <c r="B16" s="9"/>
      <c r="C16" s="31">
        <v>0</v>
      </c>
      <c r="D16" s="31">
        <f t="shared" si="1"/>
        <v>0</v>
      </c>
      <c r="E16" s="31">
        <v>0</v>
      </c>
    </row>
    <row r="17" spans="1:7" s="18" customFormat="1" ht="25.5">
      <c r="A17" s="20" t="s">
        <v>30</v>
      </c>
      <c r="B17" s="17" t="s">
        <v>2</v>
      </c>
      <c r="C17" s="31">
        <v>2992.7</v>
      </c>
      <c r="D17" s="31">
        <f t="shared" si="1"/>
        <v>2992.7</v>
      </c>
      <c r="E17" s="31">
        <v>2992.7</v>
      </c>
      <c r="F17" s="41"/>
      <c r="G17" s="41"/>
    </row>
    <row r="18" spans="1:7" s="18" customFormat="1">
      <c r="A18" s="21" t="s">
        <v>4</v>
      </c>
      <c r="B18" s="22" t="s">
        <v>3</v>
      </c>
      <c r="C18" s="33">
        <v>2</v>
      </c>
      <c r="D18" s="31">
        <f t="shared" si="1"/>
        <v>2</v>
      </c>
      <c r="E18" s="33">
        <v>2</v>
      </c>
      <c r="F18" s="41"/>
      <c r="G18" s="41"/>
    </row>
    <row r="19" spans="1:7" s="18" customFormat="1" ht="21.95" customHeight="1">
      <c r="A19" s="21" t="s">
        <v>26</v>
      </c>
      <c r="B19" s="17" t="s">
        <v>27</v>
      </c>
      <c r="C19" s="31">
        <f>C17/C18/12*1000+200</f>
        <v>124895.83333333333</v>
      </c>
      <c r="D19" s="31">
        <f t="shared" si="1"/>
        <v>124895.83333333333</v>
      </c>
      <c r="E19" s="31">
        <f>E17*1000/12/E18</f>
        <v>124695.83333333333</v>
      </c>
      <c r="F19" s="41"/>
      <c r="G19" s="41"/>
    </row>
    <row r="20" spans="1:7" s="18" customFormat="1" ht="25.5">
      <c r="A20" s="20" t="s">
        <v>31</v>
      </c>
      <c r="B20" s="17" t="s">
        <v>2</v>
      </c>
      <c r="C20" s="31">
        <v>20998.400000000001</v>
      </c>
      <c r="D20" s="31">
        <f t="shared" si="1"/>
        <v>20998.400000000001</v>
      </c>
      <c r="E20" s="31">
        <v>20998.400000000001</v>
      </c>
      <c r="F20" s="41"/>
      <c r="G20" s="41"/>
    </row>
    <row r="21" spans="1:7" s="18" customFormat="1">
      <c r="A21" s="21" t="s">
        <v>4</v>
      </c>
      <c r="B21" s="22" t="s">
        <v>3</v>
      </c>
      <c r="C21" s="33">
        <v>16.7</v>
      </c>
      <c r="D21" s="31">
        <f t="shared" si="1"/>
        <v>16.7</v>
      </c>
      <c r="E21" s="33">
        <v>16.7</v>
      </c>
      <c r="F21" s="41"/>
      <c r="G21" s="41"/>
    </row>
    <row r="22" spans="1:7" ht="21.95" customHeight="1">
      <c r="A22" s="10" t="s">
        <v>26</v>
      </c>
      <c r="B22" s="6" t="s">
        <v>27</v>
      </c>
      <c r="C22" s="31">
        <f>C20/12/C21*1000</f>
        <v>104782.43512974054</v>
      </c>
      <c r="D22" s="31">
        <f t="shared" si="1"/>
        <v>104782.43512974054</v>
      </c>
      <c r="E22" s="31">
        <f t="shared" ref="E22" si="2">E20/12/E21*1000</f>
        <v>104782.43512974054</v>
      </c>
    </row>
    <row r="23" spans="1:7" ht="39">
      <c r="A23" s="14" t="s">
        <v>25</v>
      </c>
      <c r="B23" s="6" t="s">
        <v>2</v>
      </c>
      <c r="C23" s="31">
        <v>1783.4</v>
      </c>
      <c r="D23" s="31">
        <f t="shared" si="1"/>
        <v>1783.4</v>
      </c>
      <c r="E23" s="31">
        <v>1783.4</v>
      </c>
    </row>
    <row r="24" spans="1:7">
      <c r="A24" s="10" t="s">
        <v>4</v>
      </c>
      <c r="B24" s="11" t="s">
        <v>3</v>
      </c>
      <c r="C24" s="33">
        <v>2.5</v>
      </c>
      <c r="D24" s="31">
        <f t="shared" si="1"/>
        <v>2.5</v>
      </c>
      <c r="E24" s="33">
        <v>2.5</v>
      </c>
    </row>
    <row r="25" spans="1:7" ht="21.95" customHeight="1">
      <c r="A25" s="10" t="s">
        <v>26</v>
      </c>
      <c r="B25" s="6" t="s">
        <v>27</v>
      </c>
      <c r="C25" s="31">
        <f>C23/C24/12*1000</f>
        <v>59446.666666666664</v>
      </c>
      <c r="D25" s="31">
        <f t="shared" si="1"/>
        <v>59446.666666666664</v>
      </c>
      <c r="E25" s="31">
        <f t="shared" ref="E25" si="3">E23/E24/12*1000</f>
        <v>59446.666666666664</v>
      </c>
    </row>
    <row r="26" spans="1:7" ht="25.5">
      <c r="A26" s="7" t="s">
        <v>23</v>
      </c>
      <c r="B26" s="6" t="s">
        <v>2</v>
      </c>
      <c r="C26" s="31">
        <v>6831.8</v>
      </c>
      <c r="D26" s="31">
        <f t="shared" si="1"/>
        <v>6831.8</v>
      </c>
      <c r="E26" s="31">
        <v>6831.8</v>
      </c>
    </row>
    <row r="27" spans="1:7">
      <c r="A27" s="10" t="s">
        <v>4</v>
      </c>
      <c r="B27" s="11" t="s">
        <v>3</v>
      </c>
      <c r="C27" s="33">
        <v>11.8</v>
      </c>
      <c r="D27" s="31">
        <f t="shared" si="1"/>
        <v>11.8</v>
      </c>
      <c r="E27" s="33">
        <v>11.8</v>
      </c>
    </row>
    <row r="28" spans="1:7" ht="21.95" customHeight="1">
      <c r="A28" s="10" t="s">
        <v>26</v>
      </c>
      <c r="B28" s="6" t="s">
        <v>27</v>
      </c>
      <c r="C28" s="31">
        <f>C26/12/C27*1000</f>
        <v>48247.175141242944</v>
      </c>
      <c r="D28" s="31">
        <f t="shared" si="1"/>
        <v>48247.175141242944</v>
      </c>
      <c r="E28" s="31">
        <f t="shared" ref="E28" si="4">E26/12/E27*1000</f>
        <v>48247.175141242944</v>
      </c>
    </row>
    <row r="29" spans="1:7" ht="25.5">
      <c r="A29" s="5" t="s">
        <v>5</v>
      </c>
      <c r="B29" s="6" t="s">
        <v>2</v>
      </c>
      <c r="C29" s="31">
        <v>2741</v>
      </c>
      <c r="D29" s="31">
        <f t="shared" si="1"/>
        <v>2741</v>
      </c>
      <c r="E29" s="31">
        <v>2741</v>
      </c>
    </row>
    <row r="30" spans="1:7" ht="36.75">
      <c r="A30" s="12" t="s">
        <v>6</v>
      </c>
      <c r="B30" s="6" t="s">
        <v>2</v>
      </c>
      <c r="C30" s="31">
        <v>1008</v>
      </c>
      <c r="D30" s="31">
        <v>1008</v>
      </c>
      <c r="E30" s="31">
        <v>1008</v>
      </c>
    </row>
    <row r="31" spans="1:7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7" ht="36.75">
      <c r="A32" s="12" t="s">
        <v>8</v>
      </c>
      <c r="B32" s="6" t="s">
        <v>2</v>
      </c>
      <c r="C32" s="31">
        <v>12</v>
      </c>
      <c r="D32" s="31">
        <f t="shared" si="1"/>
        <v>12</v>
      </c>
      <c r="E32" s="31">
        <v>12</v>
      </c>
    </row>
    <row r="33" spans="1:5" ht="38.25" customHeight="1">
      <c r="A33" s="12" t="s">
        <v>9</v>
      </c>
      <c r="B33" s="6" t="s">
        <v>2</v>
      </c>
      <c r="C33" s="31">
        <v>3671</v>
      </c>
      <c r="D33" s="31">
        <f t="shared" si="1"/>
        <v>3671</v>
      </c>
      <c r="E33" s="31">
        <v>3671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C7" sqref="C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43" customWidth="1"/>
    <col min="5" max="5" width="13.85546875" style="43" customWidth="1"/>
    <col min="6" max="6" width="12" style="41" customWidth="1"/>
    <col min="7" max="7" width="12" style="2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9.5" customHeight="1">
      <c r="A4" s="40" t="s">
        <v>47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38" t="s">
        <v>18</v>
      </c>
      <c r="C9" s="45" t="s">
        <v>45</v>
      </c>
      <c r="D9" s="45"/>
      <c r="E9" s="45"/>
    </row>
    <row r="10" spans="1:7" ht="40.5">
      <c r="A10" s="37"/>
      <c r="B10" s="38"/>
      <c r="C10" s="46" t="s">
        <v>19</v>
      </c>
      <c r="D10" s="46" t="s">
        <v>20</v>
      </c>
      <c r="E10" s="47" t="s">
        <v>14</v>
      </c>
      <c r="F10" s="41" t="s">
        <v>32</v>
      </c>
    </row>
    <row r="11" spans="1:7">
      <c r="A11" s="5" t="s">
        <v>21</v>
      </c>
      <c r="B11" s="6" t="s">
        <v>10</v>
      </c>
      <c r="C11" s="31">
        <v>82</v>
      </c>
      <c r="D11" s="31">
        <v>82</v>
      </c>
      <c r="E11" s="31">
        <v>82</v>
      </c>
    </row>
    <row r="12" spans="1:7" ht="25.5">
      <c r="A12" s="10" t="s">
        <v>24</v>
      </c>
      <c r="B12" s="6" t="s">
        <v>2</v>
      </c>
      <c r="C12" s="31">
        <f>(C13-C32)/C11</f>
        <v>641.88780487804877</v>
      </c>
      <c r="D12" s="31">
        <f t="shared" ref="D12:E12" si="0">(D13-D32)/D11</f>
        <v>641.88780487804877</v>
      </c>
      <c r="E12" s="31">
        <f t="shared" si="0"/>
        <v>641.88780487804877</v>
      </c>
    </row>
    <row r="13" spans="1:7" ht="25.5">
      <c r="A13" s="5" t="s">
        <v>11</v>
      </c>
      <c r="B13" s="6" t="s">
        <v>2</v>
      </c>
      <c r="C13" s="31">
        <f>C15+C29+C30+C31+C32+C33</f>
        <v>52653.799999999996</v>
      </c>
      <c r="D13" s="31">
        <f>C13</f>
        <v>52653.799999999996</v>
      </c>
      <c r="E13" s="31">
        <f>E15+E29+E30+E31+E32+E33</f>
        <v>52653.799999999996</v>
      </c>
    </row>
    <row r="14" spans="1:7">
      <c r="A14" s="8" t="s">
        <v>0</v>
      </c>
      <c r="B14" s="9"/>
      <c r="C14" s="31"/>
      <c r="D14" s="31">
        <f t="shared" ref="D14:D33" si="1">C14</f>
        <v>0</v>
      </c>
      <c r="E14" s="31"/>
      <c r="G14" s="15"/>
    </row>
    <row r="15" spans="1:7" ht="25.5">
      <c r="A15" s="5" t="s">
        <v>12</v>
      </c>
      <c r="B15" s="6" t="s">
        <v>2</v>
      </c>
      <c r="C15" s="25">
        <v>39917.599999999999</v>
      </c>
      <c r="D15" s="25">
        <v>39917.599999999999</v>
      </c>
      <c r="E15" s="25">
        <v>39917.599999999999</v>
      </c>
    </row>
    <row r="16" spans="1:7">
      <c r="A16" s="8" t="s">
        <v>1</v>
      </c>
      <c r="B16" s="9"/>
      <c r="C16" s="25"/>
      <c r="D16" s="25"/>
      <c r="E16" s="25"/>
    </row>
    <row r="17" spans="1:6" s="18" customFormat="1" ht="25.5">
      <c r="A17" s="20" t="s">
        <v>30</v>
      </c>
      <c r="B17" s="17" t="s">
        <v>2</v>
      </c>
      <c r="C17" s="25">
        <v>4308.8</v>
      </c>
      <c r="D17" s="25">
        <v>4308.8</v>
      </c>
      <c r="E17" s="25">
        <v>4308.8</v>
      </c>
      <c r="F17" s="41"/>
    </row>
    <row r="18" spans="1:6" s="18" customFormat="1">
      <c r="A18" s="21" t="s">
        <v>4</v>
      </c>
      <c r="B18" s="22" t="s">
        <v>3</v>
      </c>
      <c r="C18" s="26">
        <v>3</v>
      </c>
      <c r="D18" s="26">
        <v>3</v>
      </c>
      <c r="E18" s="26">
        <v>3</v>
      </c>
      <c r="F18" s="41"/>
    </row>
    <row r="19" spans="1:6" s="18" customFormat="1" ht="21.95" customHeight="1">
      <c r="A19" s="21" t="s">
        <v>26</v>
      </c>
      <c r="B19" s="17" t="s">
        <v>27</v>
      </c>
      <c r="C19" s="25">
        <v>119688.9</v>
      </c>
      <c r="D19" s="25">
        <v>119688.9</v>
      </c>
      <c r="E19" s="25">
        <v>119688.9</v>
      </c>
      <c r="F19" s="41"/>
    </row>
    <row r="20" spans="1:6" s="18" customFormat="1" ht="25.5">
      <c r="A20" s="20" t="s">
        <v>31</v>
      </c>
      <c r="B20" s="17" t="s">
        <v>2</v>
      </c>
      <c r="C20" s="25">
        <v>26293.200000000001</v>
      </c>
      <c r="D20" s="25">
        <v>26293.200000000001</v>
      </c>
      <c r="E20" s="25">
        <v>26293.200000000001</v>
      </c>
      <c r="F20" s="41"/>
    </row>
    <row r="21" spans="1:6">
      <c r="A21" s="10" t="s">
        <v>4</v>
      </c>
      <c r="B21" s="11" t="s">
        <v>3</v>
      </c>
      <c r="C21" s="26">
        <v>14</v>
      </c>
      <c r="D21" s="26">
        <v>14</v>
      </c>
      <c r="E21" s="26">
        <v>14</v>
      </c>
    </row>
    <row r="22" spans="1:6" ht="21.95" customHeight="1">
      <c r="A22" s="10" t="s">
        <v>26</v>
      </c>
      <c r="B22" s="6" t="s">
        <v>27</v>
      </c>
      <c r="C22" s="25">
        <f t="shared" ref="C22:E22" si="2">C20/12/C21*1000</f>
        <v>156507.14285714284</v>
      </c>
      <c r="D22" s="25">
        <f t="shared" si="2"/>
        <v>156507.14285714284</v>
      </c>
      <c r="E22" s="25">
        <f t="shared" si="2"/>
        <v>156507.14285714284</v>
      </c>
    </row>
    <row r="23" spans="1:6" ht="39">
      <c r="A23" s="14" t="s">
        <v>25</v>
      </c>
      <c r="B23" s="6" t="s">
        <v>2</v>
      </c>
      <c r="C23" s="25">
        <v>2769.2</v>
      </c>
      <c r="D23" s="25">
        <v>2769.2</v>
      </c>
      <c r="E23" s="25">
        <v>2769.2</v>
      </c>
    </row>
    <row r="24" spans="1:6">
      <c r="A24" s="10" t="s">
        <v>4</v>
      </c>
      <c r="B24" s="11" t="s">
        <v>3</v>
      </c>
      <c r="C24" s="26">
        <v>3</v>
      </c>
      <c r="D24" s="26">
        <v>3</v>
      </c>
      <c r="E24" s="26">
        <v>3</v>
      </c>
    </row>
    <row r="25" spans="1:6" ht="21.95" customHeight="1">
      <c r="A25" s="10" t="s">
        <v>26</v>
      </c>
      <c r="B25" s="6" t="s">
        <v>27</v>
      </c>
      <c r="C25" s="25">
        <f t="shared" ref="C25:E25" si="3">C23/C24/12*1000</f>
        <v>76922.222222222219</v>
      </c>
      <c r="D25" s="25">
        <f t="shared" si="3"/>
        <v>76922.222222222219</v>
      </c>
      <c r="E25" s="25">
        <f t="shared" si="3"/>
        <v>76922.222222222219</v>
      </c>
    </row>
    <row r="26" spans="1:6" ht="25.5">
      <c r="A26" s="7" t="s">
        <v>23</v>
      </c>
      <c r="B26" s="6" t="s">
        <v>2</v>
      </c>
      <c r="C26" s="25">
        <v>6546.4</v>
      </c>
      <c r="D26" s="25">
        <v>6546.4</v>
      </c>
      <c r="E26" s="25">
        <v>6546.4</v>
      </c>
    </row>
    <row r="27" spans="1:6">
      <c r="A27" s="10" t="s">
        <v>4</v>
      </c>
      <c r="B27" s="11" t="s">
        <v>3</v>
      </c>
      <c r="C27" s="26">
        <v>10</v>
      </c>
      <c r="D27" s="26">
        <v>10</v>
      </c>
      <c r="E27" s="26">
        <v>10</v>
      </c>
    </row>
    <row r="28" spans="1:6" ht="21.95" customHeight="1">
      <c r="A28" s="10" t="s">
        <v>26</v>
      </c>
      <c r="B28" s="6" t="s">
        <v>27</v>
      </c>
      <c r="C28" s="25">
        <f t="shared" ref="C28:E28" si="4">C26/12/C27*1000</f>
        <v>54553.333333333328</v>
      </c>
      <c r="D28" s="25">
        <f t="shared" si="4"/>
        <v>54553.333333333328</v>
      </c>
      <c r="E28" s="25">
        <f t="shared" si="4"/>
        <v>54553.333333333328</v>
      </c>
    </row>
    <row r="29" spans="1:6" ht="25.5">
      <c r="A29" s="5" t="s">
        <v>5</v>
      </c>
      <c r="B29" s="6" t="s">
        <v>2</v>
      </c>
      <c r="C29" s="25">
        <v>3963.2</v>
      </c>
      <c r="D29" s="25">
        <v>3963.2</v>
      </c>
      <c r="E29" s="25">
        <v>3963.2</v>
      </c>
    </row>
    <row r="30" spans="1:6" ht="36.75">
      <c r="A30" s="12" t="s">
        <v>6</v>
      </c>
      <c r="B30" s="6" t="s">
        <v>2</v>
      </c>
      <c r="C30" s="31">
        <v>7583</v>
      </c>
      <c r="D30" s="31">
        <f t="shared" si="1"/>
        <v>7583</v>
      </c>
      <c r="E30" s="31">
        <v>7583</v>
      </c>
    </row>
    <row r="31" spans="1:6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19</v>
      </c>
      <c r="D32" s="31">
        <f t="shared" si="1"/>
        <v>19</v>
      </c>
      <c r="E32" s="31">
        <v>19</v>
      </c>
    </row>
    <row r="33" spans="1:5" ht="38.25" customHeight="1">
      <c r="A33" s="12" t="s">
        <v>9</v>
      </c>
      <c r="B33" s="6" t="s">
        <v>2</v>
      </c>
      <c r="C33" s="31">
        <v>1171</v>
      </c>
      <c r="D33" s="31">
        <f t="shared" si="1"/>
        <v>1171</v>
      </c>
      <c r="E33" s="31">
        <v>1171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0" workbookViewId="0">
      <selection activeCell="C10" sqref="C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43" customWidth="1"/>
    <col min="5" max="5" width="13.28515625" style="43" customWidth="1"/>
    <col min="6" max="6" width="12" style="41" customWidth="1"/>
    <col min="7" max="7" width="12" style="2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.75" customHeight="1">
      <c r="A4" s="40" t="s">
        <v>48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38" t="s">
        <v>18</v>
      </c>
      <c r="C9" s="45" t="s">
        <v>34</v>
      </c>
      <c r="D9" s="45"/>
      <c r="E9" s="45"/>
    </row>
    <row r="10" spans="1:7" ht="40.5">
      <c r="A10" s="37"/>
      <c r="B10" s="38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6" t="s">
        <v>10</v>
      </c>
      <c r="C11" s="31">
        <v>5</v>
      </c>
      <c r="D11" s="31">
        <v>5</v>
      </c>
      <c r="E11" s="31">
        <v>5</v>
      </c>
    </row>
    <row r="12" spans="1:7" ht="25.5">
      <c r="A12" s="10" t="s">
        <v>24</v>
      </c>
      <c r="B12" s="6" t="s">
        <v>2</v>
      </c>
      <c r="C12" s="31">
        <f>(C13--C32)/C11</f>
        <v>2255.6400000000003</v>
      </c>
      <c r="D12" s="31">
        <f t="shared" ref="D12:E12" si="0">(D13--D32)/D11</f>
        <v>2255.6400000000003</v>
      </c>
      <c r="E12" s="31">
        <f t="shared" si="0"/>
        <v>2255.6400000000003</v>
      </c>
    </row>
    <row r="13" spans="1:7" ht="25.5">
      <c r="A13" s="5" t="s">
        <v>11</v>
      </c>
      <c r="B13" s="6" t="s">
        <v>2</v>
      </c>
      <c r="C13" s="31">
        <f>C15+C29+C30+C31+C32+C33</f>
        <v>11265.2</v>
      </c>
      <c r="D13" s="31">
        <f>C13</f>
        <v>11265.2</v>
      </c>
      <c r="E13" s="31">
        <f>E15+E29+E30+E32+E33</f>
        <v>11265.2</v>
      </c>
    </row>
    <row r="14" spans="1:7">
      <c r="A14" s="8" t="s">
        <v>0</v>
      </c>
      <c r="B14" s="9"/>
      <c r="C14" s="31"/>
      <c r="D14" s="31">
        <f t="shared" ref="D14:D33" si="1">C14</f>
        <v>0</v>
      </c>
      <c r="E14" s="31"/>
      <c r="G14" s="15"/>
    </row>
    <row r="15" spans="1:7" ht="25.5">
      <c r="A15" s="5" t="s">
        <v>12</v>
      </c>
      <c r="B15" s="6" t="s">
        <v>2</v>
      </c>
      <c r="C15" s="31">
        <f t="shared" ref="C15:D15" si="2">C20+C23+C26</f>
        <v>8623.2000000000007</v>
      </c>
      <c r="D15" s="31">
        <f t="shared" si="2"/>
        <v>8623.2000000000007</v>
      </c>
      <c r="E15" s="31">
        <f>E20+E23+E26</f>
        <v>8623.2000000000007</v>
      </c>
    </row>
    <row r="16" spans="1:7">
      <c r="A16" s="8" t="s">
        <v>1</v>
      </c>
      <c r="B16" s="9"/>
      <c r="C16" s="31"/>
      <c r="D16" s="31"/>
      <c r="E16" s="31"/>
    </row>
    <row r="17" spans="1:6" s="18" customFormat="1" ht="25.5">
      <c r="A17" s="20" t="s">
        <v>30</v>
      </c>
      <c r="B17" s="17" t="s">
        <v>2</v>
      </c>
      <c r="C17" s="31">
        <v>0</v>
      </c>
      <c r="D17" s="31">
        <v>0</v>
      </c>
      <c r="E17" s="31">
        <v>0</v>
      </c>
      <c r="F17" s="41"/>
    </row>
    <row r="18" spans="1:6" s="18" customFormat="1">
      <c r="A18" s="21" t="s">
        <v>4</v>
      </c>
      <c r="B18" s="22" t="s">
        <v>3</v>
      </c>
      <c r="C18" s="33"/>
      <c r="D18" s="31"/>
      <c r="E18" s="33"/>
      <c r="F18" s="41"/>
    </row>
    <row r="19" spans="1:6" s="18" customFormat="1" ht="21.95" customHeight="1">
      <c r="A19" s="21" t="s">
        <v>26</v>
      </c>
      <c r="B19" s="17" t="s">
        <v>27</v>
      </c>
      <c r="C19" s="31"/>
      <c r="D19" s="31"/>
      <c r="E19" s="31"/>
      <c r="F19" s="41"/>
    </row>
    <row r="20" spans="1:6" s="18" customFormat="1" ht="25.5">
      <c r="A20" s="20" t="s">
        <v>31</v>
      </c>
      <c r="B20" s="17" t="s">
        <v>2</v>
      </c>
      <c r="C20" s="31">
        <v>3577.2</v>
      </c>
      <c r="D20" s="31">
        <v>3577.2</v>
      </c>
      <c r="E20" s="31">
        <v>3577.2</v>
      </c>
      <c r="F20" s="41"/>
    </row>
    <row r="21" spans="1:6" s="18" customFormat="1">
      <c r="A21" s="21" t="s">
        <v>4</v>
      </c>
      <c r="B21" s="22" t="s">
        <v>3</v>
      </c>
      <c r="C21" s="33">
        <v>5.5</v>
      </c>
      <c r="D21" s="33">
        <v>5.5</v>
      </c>
      <c r="E21" s="33">
        <v>5.5</v>
      </c>
      <c r="F21" s="41"/>
    </row>
    <row r="22" spans="1:6" ht="21.95" customHeight="1">
      <c r="A22" s="10" t="s">
        <v>26</v>
      </c>
      <c r="B22" s="6" t="s">
        <v>27</v>
      </c>
      <c r="C22" s="31">
        <f t="shared" ref="C22:E22" si="3">C20/12/C21*1000</f>
        <v>54199.999999999993</v>
      </c>
      <c r="D22" s="31">
        <f t="shared" si="3"/>
        <v>54199.999999999993</v>
      </c>
      <c r="E22" s="31">
        <f t="shared" si="3"/>
        <v>54199.999999999993</v>
      </c>
    </row>
    <row r="23" spans="1:6" ht="39">
      <c r="A23" s="14" t="s">
        <v>25</v>
      </c>
      <c r="B23" s="6" t="s">
        <v>2</v>
      </c>
      <c r="C23" s="31">
        <v>851.2</v>
      </c>
      <c r="D23" s="31">
        <v>851.2</v>
      </c>
      <c r="E23" s="31">
        <v>851.2</v>
      </c>
    </row>
    <row r="24" spans="1:6">
      <c r="A24" s="10" t="s">
        <v>4</v>
      </c>
      <c r="B24" s="11" t="s">
        <v>3</v>
      </c>
      <c r="C24" s="33">
        <v>0.8</v>
      </c>
      <c r="D24" s="33">
        <v>0.8</v>
      </c>
      <c r="E24" s="33">
        <v>0.8</v>
      </c>
    </row>
    <row r="25" spans="1:6" ht="21.95" customHeight="1">
      <c r="A25" s="10" t="s">
        <v>26</v>
      </c>
      <c r="B25" s="6" t="s">
        <v>27</v>
      </c>
      <c r="C25" s="31">
        <f t="shared" ref="C25:E25" si="4">C23/C24/12*1000</f>
        <v>88666.666666666672</v>
      </c>
      <c r="D25" s="31">
        <f t="shared" si="4"/>
        <v>88666.666666666672</v>
      </c>
      <c r="E25" s="31">
        <f t="shared" si="4"/>
        <v>88666.666666666672</v>
      </c>
    </row>
    <row r="26" spans="1:6" ht="25.5">
      <c r="A26" s="7" t="s">
        <v>23</v>
      </c>
      <c r="B26" s="6" t="s">
        <v>2</v>
      </c>
      <c r="C26" s="31">
        <v>4194.8</v>
      </c>
      <c r="D26" s="31">
        <v>4194.8</v>
      </c>
      <c r="E26" s="31">
        <v>4194.8</v>
      </c>
    </row>
    <row r="27" spans="1:6">
      <c r="A27" s="10" t="s">
        <v>4</v>
      </c>
      <c r="B27" s="11" t="s">
        <v>3</v>
      </c>
      <c r="C27" s="33">
        <v>6.6</v>
      </c>
      <c r="D27" s="33">
        <v>6.6</v>
      </c>
      <c r="E27" s="33">
        <v>6.6</v>
      </c>
    </row>
    <row r="28" spans="1:6" ht="21.95" customHeight="1">
      <c r="A28" s="10" t="s">
        <v>26</v>
      </c>
      <c r="B28" s="6" t="s">
        <v>27</v>
      </c>
      <c r="C28" s="31">
        <f t="shared" ref="C28:E28" si="5">C26/12/C27*1000</f>
        <v>52964.646464646466</v>
      </c>
      <c r="D28" s="31">
        <f t="shared" si="5"/>
        <v>52964.646464646466</v>
      </c>
      <c r="E28" s="31">
        <f t="shared" si="5"/>
        <v>52964.646464646466</v>
      </c>
    </row>
    <row r="29" spans="1:6" ht="25.5">
      <c r="A29" s="5" t="s">
        <v>5</v>
      </c>
      <c r="B29" s="6" t="s">
        <v>2</v>
      </c>
      <c r="C29" s="31">
        <v>1250</v>
      </c>
      <c r="D29" s="31">
        <v>1250</v>
      </c>
      <c r="E29" s="31">
        <v>1250</v>
      </c>
    </row>
    <row r="30" spans="1:6" ht="36.75">
      <c r="A30" s="12" t="s">
        <v>6</v>
      </c>
      <c r="B30" s="6" t="s">
        <v>2</v>
      </c>
      <c r="C30" s="31">
        <v>340</v>
      </c>
      <c r="D30" s="31">
        <f t="shared" si="1"/>
        <v>340</v>
      </c>
      <c r="E30" s="31">
        <v>340</v>
      </c>
    </row>
    <row r="31" spans="1:6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13</v>
      </c>
      <c r="D32" s="31">
        <f t="shared" si="1"/>
        <v>13</v>
      </c>
      <c r="E32" s="31">
        <v>13</v>
      </c>
    </row>
    <row r="33" spans="1:5" ht="38.25" customHeight="1">
      <c r="A33" s="12" t="s">
        <v>9</v>
      </c>
      <c r="B33" s="6" t="s">
        <v>2</v>
      </c>
      <c r="C33" s="31">
        <v>1039</v>
      </c>
      <c r="D33" s="31">
        <f t="shared" si="1"/>
        <v>1039</v>
      </c>
      <c r="E33" s="31">
        <v>1039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0" workbookViewId="0">
      <selection activeCell="C10" sqref="C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43" customWidth="1"/>
    <col min="5" max="5" width="15.42578125" style="43" customWidth="1"/>
    <col min="6" max="6" width="12" style="41" customWidth="1"/>
    <col min="7" max="7" width="12" style="2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8" customHeight="1">
      <c r="A4" s="40" t="s">
        <v>49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38" t="s">
        <v>18</v>
      </c>
      <c r="C9" s="45" t="s">
        <v>36</v>
      </c>
      <c r="D9" s="45"/>
      <c r="E9" s="45"/>
    </row>
    <row r="10" spans="1:7" ht="40.5">
      <c r="A10" s="37"/>
      <c r="B10" s="38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6" t="s">
        <v>10</v>
      </c>
      <c r="C11" s="31">
        <v>122</v>
      </c>
      <c r="D11" s="31">
        <v>122</v>
      </c>
      <c r="E11" s="31">
        <v>122</v>
      </c>
    </row>
    <row r="12" spans="1:7" ht="25.5">
      <c r="A12" s="10" t="s">
        <v>24</v>
      </c>
      <c r="B12" s="6" t="s">
        <v>2</v>
      </c>
      <c r="C12" s="31">
        <f>(C13-C32)/C11</f>
        <v>415.47213114754095</v>
      </c>
      <c r="D12" s="31">
        <f t="shared" ref="D12:E12" si="0">(D13-D32)/D11</f>
        <v>415.47213114754095</v>
      </c>
      <c r="E12" s="31">
        <f t="shared" si="0"/>
        <v>415.47213114754095</v>
      </c>
    </row>
    <row r="13" spans="1:7" ht="25.5">
      <c r="A13" s="5" t="s">
        <v>11</v>
      </c>
      <c r="B13" s="6" t="s">
        <v>2</v>
      </c>
      <c r="C13" s="31">
        <f>C15+C29+C30+C31+C32+C33</f>
        <v>51202.6</v>
      </c>
      <c r="D13" s="31">
        <f>C13</f>
        <v>51202.6</v>
      </c>
      <c r="E13" s="31">
        <f>E15+E29+E30+E31+E32+E33</f>
        <v>51202.6</v>
      </c>
    </row>
    <row r="14" spans="1:7">
      <c r="A14" s="8" t="s">
        <v>0</v>
      </c>
      <c r="B14" s="9"/>
      <c r="C14" s="31"/>
      <c r="D14" s="31">
        <f t="shared" ref="D14:D33" si="1">C14</f>
        <v>0</v>
      </c>
      <c r="E14" s="31"/>
      <c r="G14" s="15"/>
    </row>
    <row r="15" spans="1:7" ht="25.5">
      <c r="A15" s="5" t="s">
        <v>12</v>
      </c>
      <c r="B15" s="6" t="s">
        <v>2</v>
      </c>
      <c r="C15" s="31">
        <v>36701.599999999999</v>
      </c>
      <c r="D15" s="31">
        <v>36701.599999999999</v>
      </c>
      <c r="E15" s="31">
        <v>36701.599999999999</v>
      </c>
    </row>
    <row r="16" spans="1:7">
      <c r="A16" s="8" t="s">
        <v>1</v>
      </c>
      <c r="B16" s="9"/>
      <c r="C16" s="31"/>
      <c r="D16" s="31"/>
      <c r="E16" s="31"/>
    </row>
    <row r="17" spans="1:6" s="18" customFormat="1" ht="25.5">
      <c r="A17" s="20" t="s">
        <v>30</v>
      </c>
      <c r="B17" s="17" t="s">
        <v>2</v>
      </c>
      <c r="C17" s="31">
        <v>2886.8</v>
      </c>
      <c r="D17" s="31">
        <v>2886.8</v>
      </c>
      <c r="E17" s="31">
        <v>2886.8</v>
      </c>
      <c r="F17" s="41"/>
    </row>
    <row r="18" spans="1:6" s="18" customFormat="1">
      <c r="A18" s="21" t="s">
        <v>4</v>
      </c>
      <c r="B18" s="22" t="s">
        <v>3</v>
      </c>
      <c r="C18" s="31">
        <v>2</v>
      </c>
      <c r="D18" s="31">
        <v>2</v>
      </c>
      <c r="E18" s="31">
        <v>2</v>
      </c>
      <c r="F18" s="41"/>
    </row>
    <row r="19" spans="1:6" s="18" customFormat="1" ht="21.95" customHeight="1">
      <c r="A19" s="21" t="s">
        <v>26</v>
      </c>
      <c r="B19" s="17" t="s">
        <v>27</v>
      </c>
      <c r="C19" s="31">
        <f t="shared" ref="C19:D19" si="2">C17*1000/12/C18</f>
        <v>120283.33333333333</v>
      </c>
      <c r="D19" s="31">
        <f t="shared" si="2"/>
        <v>120283.33333333333</v>
      </c>
      <c r="E19" s="31">
        <f>E17*1000/12/E18</f>
        <v>120283.33333333333</v>
      </c>
      <c r="F19" s="41"/>
    </row>
    <row r="20" spans="1:6" s="18" customFormat="1" ht="25.5">
      <c r="A20" s="20" t="s">
        <v>31</v>
      </c>
      <c r="B20" s="17" t="s">
        <v>2</v>
      </c>
      <c r="C20" s="31">
        <v>25912.400000000001</v>
      </c>
      <c r="D20" s="31">
        <v>25912.400000000001</v>
      </c>
      <c r="E20" s="31">
        <v>25912.400000000001</v>
      </c>
      <c r="F20" s="41"/>
    </row>
    <row r="21" spans="1:6" s="18" customFormat="1">
      <c r="A21" s="21" t="s">
        <v>4</v>
      </c>
      <c r="B21" s="22" t="s">
        <v>3</v>
      </c>
      <c r="C21" s="31">
        <v>16</v>
      </c>
      <c r="D21" s="31">
        <v>16</v>
      </c>
      <c r="E21" s="31">
        <v>16</v>
      </c>
      <c r="F21" s="41"/>
    </row>
    <row r="22" spans="1:6" ht="21.95" customHeight="1">
      <c r="A22" s="10" t="s">
        <v>26</v>
      </c>
      <c r="B22" s="6" t="s">
        <v>27</v>
      </c>
      <c r="C22" s="31">
        <f t="shared" ref="C22:E22" si="3">C20/12/C21*1000</f>
        <v>134960.41666666669</v>
      </c>
      <c r="D22" s="31">
        <f t="shared" si="3"/>
        <v>134960.41666666669</v>
      </c>
      <c r="E22" s="31">
        <f t="shared" si="3"/>
        <v>134960.41666666669</v>
      </c>
    </row>
    <row r="23" spans="1:6" ht="39">
      <c r="A23" s="14" t="s">
        <v>25</v>
      </c>
      <c r="B23" s="6" t="s">
        <v>2</v>
      </c>
      <c r="C23" s="31">
        <v>1440</v>
      </c>
      <c r="D23" s="31">
        <v>1440</v>
      </c>
      <c r="E23" s="31">
        <v>1440</v>
      </c>
    </row>
    <row r="24" spans="1:6">
      <c r="A24" s="10" t="s">
        <v>4</v>
      </c>
      <c r="B24" s="11" t="s">
        <v>3</v>
      </c>
      <c r="C24" s="31">
        <v>2</v>
      </c>
      <c r="D24" s="31">
        <v>2</v>
      </c>
      <c r="E24" s="31">
        <v>2</v>
      </c>
    </row>
    <row r="25" spans="1:6" ht="21.95" customHeight="1">
      <c r="A25" s="10" t="s">
        <v>26</v>
      </c>
      <c r="B25" s="6" t="s">
        <v>27</v>
      </c>
      <c r="C25" s="31">
        <f t="shared" ref="C25:E25" si="4">C23/C24/12*1000</f>
        <v>60000</v>
      </c>
      <c r="D25" s="31">
        <f t="shared" si="4"/>
        <v>60000</v>
      </c>
      <c r="E25" s="31">
        <f t="shared" si="4"/>
        <v>60000</v>
      </c>
      <c r="F25" s="41" t="s">
        <v>32</v>
      </c>
    </row>
    <row r="26" spans="1:6" ht="25.5">
      <c r="A26" s="7" t="s">
        <v>23</v>
      </c>
      <c r="B26" s="6" t="s">
        <v>2</v>
      </c>
      <c r="C26" s="31">
        <v>6462.4</v>
      </c>
      <c r="D26" s="31">
        <v>6462.4</v>
      </c>
      <c r="E26" s="31">
        <v>6462.4</v>
      </c>
    </row>
    <row r="27" spans="1:6">
      <c r="A27" s="10" t="s">
        <v>4</v>
      </c>
      <c r="B27" s="11" t="s">
        <v>3</v>
      </c>
      <c r="C27" s="31">
        <v>10</v>
      </c>
      <c r="D27" s="31">
        <v>10</v>
      </c>
      <c r="E27" s="31">
        <v>10</v>
      </c>
    </row>
    <row r="28" spans="1:6" ht="21.95" customHeight="1">
      <c r="A28" s="10" t="s">
        <v>26</v>
      </c>
      <c r="B28" s="6" t="s">
        <v>27</v>
      </c>
      <c r="C28" s="31">
        <f t="shared" ref="C28:E28" si="5">C26/12/C27*1000</f>
        <v>53853.333333333328</v>
      </c>
      <c r="D28" s="31">
        <f t="shared" si="5"/>
        <v>53853.333333333328</v>
      </c>
      <c r="E28" s="31">
        <f t="shared" si="5"/>
        <v>53853.333333333328</v>
      </c>
    </row>
    <row r="29" spans="1:6" ht="25.5">
      <c r="A29" s="5" t="s">
        <v>5</v>
      </c>
      <c r="B29" s="6" t="s">
        <v>2</v>
      </c>
      <c r="C29" s="31">
        <v>3545</v>
      </c>
      <c r="D29" s="31">
        <f t="shared" si="1"/>
        <v>3545</v>
      </c>
      <c r="E29" s="31">
        <v>3545</v>
      </c>
    </row>
    <row r="30" spans="1:6" ht="36.75">
      <c r="A30" s="12" t="s">
        <v>6</v>
      </c>
      <c r="B30" s="6" t="s">
        <v>2</v>
      </c>
      <c r="C30" s="31">
        <v>1127</v>
      </c>
      <c r="D30" s="31">
        <f t="shared" si="1"/>
        <v>1127</v>
      </c>
      <c r="E30" s="31">
        <v>1127</v>
      </c>
    </row>
    <row r="31" spans="1:6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515</v>
      </c>
      <c r="D32" s="31">
        <f t="shared" si="1"/>
        <v>515</v>
      </c>
      <c r="E32" s="31">
        <v>515</v>
      </c>
    </row>
    <row r="33" spans="1:5" ht="38.25" customHeight="1">
      <c r="A33" s="12" t="s">
        <v>9</v>
      </c>
      <c r="B33" s="6" t="s">
        <v>2</v>
      </c>
      <c r="C33" s="31">
        <v>9314</v>
      </c>
      <c r="D33" s="31">
        <f t="shared" si="1"/>
        <v>9314</v>
      </c>
      <c r="E33" s="31">
        <v>9314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8" workbookViewId="0">
      <selection activeCell="B8" sqref="B1:G1048576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3" customWidth="1"/>
    <col min="5" max="5" width="14.140625" style="43" customWidth="1"/>
    <col min="6" max="7" width="12" style="41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8.75" customHeight="1">
      <c r="A4" s="40" t="s">
        <v>50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48" t="s">
        <v>10</v>
      </c>
      <c r="C11" s="31">
        <v>92</v>
      </c>
      <c r="D11" s="31">
        <v>92</v>
      </c>
      <c r="E11" s="31">
        <v>92</v>
      </c>
    </row>
    <row r="12" spans="1:7" ht="25.5">
      <c r="A12" s="10" t="s">
        <v>24</v>
      </c>
      <c r="B12" s="48" t="s">
        <v>2</v>
      </c>
      <c r="C12" s="31">
        <f>(C13-C32)/C11</f>
        <v>777.16521739130428</v>
      </c>
      <c r="D12" s="31">
        <f t="shared" ref="D12:E12" si="0">(D13-D32)/D11</f>
        <v>777.16521739130428</v>
      </c>
      <c r="E12" s="31">
        <f t="shared" si="0"/>
        <v>777.16521739130428</v>
      </c>
    </row>
    <row r="13" spans="1:7" ht="25.5">
      <c r="A13" s="5" t="s">
        <v>11</v>
      </c>
      <c r="B13" s="48" t="s">
        <v>2</v>
      </c>
      <c r="C13" s="31">
        <f>C15+C29+C30+C31+C32+C33</f>
        <v>71518.2</v>
      </c>
      <c r="D13" s="31">
        <f>C13</f>
        <v>71518.2</v>
      </c>
      <c r="E13" s="31">
        <f>E15+E29+E30+E31+E32+E33</f>
        <v>71518.2</v>
      </c>
    </row>
    <row r="14" spans="1:7">
      <c r="A14" s="8" t="s">
        <v>0</v>
      </c>
      <c r="B14" s="49"/>
      <c r="C14" s="31"/>
      <c r="D14" s="31">
        <f t="shared" ref="D14:D33" si="1">C14</f>
        <v>0</v>
      </c>
      <c r="E14" s="31"/>
      <c r="G14" s="43"/>
    </row>
    <row r="15" spans="1:7" ht="25.5">
      <c r="A15" s="5" t="s">
        <v>12</v>
      </c>
      <c r="B15" s="48" t="s">
        <v>2</v>
      </c>
      <c r="C15" s="26">
        <v>61147.199999999997</v>
      </c>
      <c r="D15" s="26">
        <v>61147.199999999997</v>
      </c>
      <c r="E15" s="26">
        <v>61147.199999999997</v>
      </c>
    </row>
    <row r="16" spans="1:7">
      <c r="A16" s="8" t="s">
        <v>1</v>
      </c>
      <c r="B16" s="49"/>
      <c r="C16" s="26"/>
      <c r="D16" s="26"/>
      <c r="E16" s="26"/>
    </row>
    <row r="17" spans="1:7" s="18" customFormat="1" ht="25.5">
      <c r="A17" s="20" t="s">
        <v>30</v>
      </c>
      <c r="B17" s="48" t="s">
        <v>2</v>
      </c>
      <c r="C17" s="26">
        <v>3998</v>
      </c>
      <c r="D17" s="26">
        <v>3998</v>
      </c>
      <c r="E17" s="26">
        <v>3998</v>
      </c>
      <c r="F17" s="41"/>
      <c r="G17" s="41" t="s">
        <v>32</v>
      </c>
    </row>
    <row r="18" spans="1:7" s="18" customFormat="1">
      <c r="A18" s="21" t="s">
        <v>4</v>
      </c>
      <c r="B18" s="50" t="s">
        <v>3</v>
      </c>
      <c r="C18" s="26">
        <v>3</v>
      </c>
      <c r="D18" s="26">
        <v>3</v>
      </c>
      <c r="E18" s="26">
        <v>3</v>
      </c>
      <c r="F18" s="41"/>
      <c r="G18" s="41"/>
    </row>
    <row r="19" spans="1:7" s="18" customFormat="1" ht="21.95" customHeight="1">
      <c r="A19" s="21" t="s">
        <v>26</v>
      </c>
      <c r="B19" s="48" t="s">
        <v>27</v>
      </c>
      <c r="C19" s="26">
        <v>111055.6</v>
      </c>
      <c r="D19" s="26">
        <v>111055.6</v>
      </c>
      <c r="E19" s="26">
        <v>111055.6</v>
      </c>
      <c r="F19" s="41"/>
      <c r="G19" s="41"/>
    </row>
    <row r="20" spans="1:7" s="18" customFormat="1" ht="25.5">
      <c r="A20" s="20" t="s">
        <v>31</v>
      </c>
      <c r="B20" s="48" t="s">
        <v>2</v>
      </c>
      <c r="C20" s="26">
        <v>41074.800000000003</v>
      </c>
      <c r="D20" s="26">
        <v>41074.800000000003</v>
      </c>
      <c r="E20" s="26">
        <v>41074.800000000003</v>
      </c>
      <c r="F20" s="41"/>
      <c r="G20" s="41"/>
    </row>
    <row r="21" spans="1:7">
      <c r="A21" s="10" t="s">
        <v>4</v>
      </c>
      <c r="B21" s="50" t="s">
        <v>3</v>
      </c>
      <c r="C21" s="26">
        <v>25</v>
      </c>
      <c r="D21" s="26">
        <v>25</v>
      </c>
      <c r="E21" s="26">
        <v>25</v>
      </c>
    </row>
    <row r="22" spans="1:7" ht="21.95" customHeight="1">
      <c r="A22" s="10" t="s">
        <v>26</v>
      </c>
      <c r="B22" s="48" t="s">
        <v>27</v>
      </c>
      <c r="C22" s="26">
        <v>136916</v>
      </c>
      <c r="D22" s="26">
        <v>136916</v>
      </c>
      <c r="E22" s="26">
        <v>136916</v>
      </c>
    </row>
    <row r="23" spans="1:7" ht="39">
      <c r="A23" s="14" t="s">
        <v>25</v>
      </c>
      <c r="B23" s="48" t="s">
        <v>2</v>
      </c>
      <c r="C23" s="26">
        <v>5138</v>
      </c>
      <c r="D23" s="26">
        <v>5138</v>
      </c>
      <c r="E23" s="26">
        <v>5138</v>
      </c>
    </row>
    <row r="24" spans="1:7">
      <c r="A24" s="10" t="s">
        <v>4</v>
      </c>
      <c r="B24" s="50" t="s">
        <v>3</v>
      </c>
      <c r="C24" s="26">
        <v>5.5</v>
      </c>
      <c r="D24" s="26">
        <v>5.5</v>
      </c>
      <c r="E24" s="26">
        <v>5.5</v>
      </c>
    </row>
    <row r="25" spans="1:7" ht="21.95" customHeight="1">
      <c r="A25" s="10" t="s">
        <v>26</v>
      </c>
      <c r="B25" s="48" t="s">
        <v>27</v>
      </c>
      <c r="C25" s="26">
        <v>77848.5</v>
      </c>
      <c r="D25" s="26">
        <v>77848.5</v>
      </c>
      <c r="E25" s="26">
        <v>77848.5</v>
      </c>
    </row>
    <row r="26" spans="1:7" ht="25.5">
      <c r="A26" s="7" t="s">
        <v>23</v>
      </c>
      <c r="B26" s="48" t="s">
        <v>2</v>
      </c>
      <c r="C26" s="26">
        <v>10936.4</v>
      </c>
      <c r="D26" s="26">
        <v>10936.4</v>
      </c>
      <c r="E26" s="26">
        <v>10936.4</v>
      </c>
    </row>
    <row r="27" spans="1:7">
      <c r="A27" s="10" t="s">
        <v>4</v>
      </c>
      <c r="B27" s="50" t="s">
        <v>3</v>
      </c>
      <c r="C27" s="26">
        <v>16</v>
      </c>
      <c r="D27" s="26">
        <v>16</v>
      </c>
      <c r="E27" s="26">
        <v>16</v>
      </c>
    </row>
    <row r="28" spans="1:7" ht="21.95" customHeight="1">
      <c r="A28" s="10" t="s">
        <v>26</v>
      </c>
      <c r="B28" s="48" t="s">
        <v>27</v>
      </c>
      <c r="C28" s="26">
        <v>56960.4</v>
      </c>
      <c r="D28" s="26">
        <v>56960.4</v>
      </c>
      <c r="E28" s="26">
        <v>56960.4</v>
      </c>
    </row>
    <row r="29" spans="1:7" ht="25.5">
      <c r="A29" s="5" t="s">
        <v>5</v>
      </c>
      <c r="B29" s="48" t="s">
        <v>2</v>
      </c>
      <c r="C29" s="31">
        <v>4986</v>
      </c>
      <c r="D29" s="31">
        <f t="shared" si="1"/>
        <v>4986</v>
      </c>
      <c r="E29" s="31">
        <v>4986</v>
      </c>
    </row>
    <row r="30" spans="1:7" ht="36.75">
      <c r="A30" s="12" t="s">
        <v>6</v>
      </c>
      <c r="B30" s="48" t="s">
        <v>2</v>
      </c>
      <c r="C30" s="31">
        <v>1435</v>
      </c>
      <c r="D30" s="31">
        <f t="shared" si="1"/>
        <v>1435</v>
      </c>
      <c r="E30" s="31">
        <v>1435</v>
      </c>
    </row>
    <row r="31" spans="1:7" ht="25.5">
      <c r="A31" s="12" t="s">
        <v>7</v>
      </c>
      <c r="B31" s="48" t="s">
        <v>2</v>
      </c>
      <c r="C31" s="31">
        <v>0</v>
      </c>
      <c r="D31" s="31">
        <f t="shared" si="1"/>
        <v>0</v>
      </c>
      <c r="E31" s="31">
        <v>0</v>
      </c>
    </row>
    <row r="32" spans="1:7" ht="36.75">
      <c r="A32" s="12" t="s">
        <v>8</v>
      </c>
      <c r="B32" s="48" t="s">
        <v>2</v>
      </c>
      <c r="C32" s="31">
        <v>19</v>
      </c>
      <c r="D32" s="31">
        <f t="shared" si="1"/>
        <v>19</v>
      </c>
      <c r="E32" s="31">
        <v>19</v>
      </c>
    </row>
    <row r="33" spans="1:5" ht="38.25" customHeight="1">
      <c r="A33" s="12" t="s">
        <v>9</v>
      </c>
      <c r="B33" s="48" t="s">
        <v>2</v>
      </c>
      <c r="C33" s="31">
        <v>3931</v>
      </c>
      <c r="D33" s="31">
        <f t="shared" si="1"/>
        <v>3931</v>
      </c>
      <c r="E33" s="31">
        <v>3931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C7" sqref="C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43" customWidth="1"/>
    <col min="5" max="5" width="14" style="43" customWidth="1"/>
    <col min="6" max="6" width="12" style="41" customWidth="1"/>
    <col min="7" max="7" width="12" style="2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2.75" customHeight="1">
      <c r="A4" s="40" t="s">
        <v>51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38" t="s">
        <v>18</v>
      </c>
      <c r="C9" s="45" t="s">
        <v>45</v>
      </c>
      <c r="D9" s="45"/>
      <c r="E9" s="45"/>
    </row>
    <row r="10" spans="1:7" ht="40.5">
      <c r="A10" s="37"/>
      <c r="B10" s="38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6" t="s">
        <v>10</v>
      </c>
      <c r="C11" s="31">
        <v>69</v>
      </c>
      <c r="D11" s="31">
        <v>69</v>
      </c>
      <c r="E11" s="31">
        <v>69</v>
      </c>
    </row>
    <row r="12" spans="1:7" ht="25.5">
      <c r="A12" s="10" t="s">
        <v>24</v>
      </c>
      <c r="B12" s="6" t="s">
        <v>2</v>
      </c>
      <c r="C12" s="31">
        <f>(C13-C32)/C11</f>
        <v>827.91594202898546</v>
      </c>
      <c r="D12" s="31">
        <f t="shared" ref="D12:E12" si="0">(D13-D32)/D11</f>
        <v>827.91594202898546</v>
      </c>
      <c r="E12" s="31">
        <f t="shared" si="0"/>
        <v>827.91594202898546</v>
      </c>
    </row>
    <row r="13" spans="1:7" ht="25.5">
      <c r="A13" s="5" t="s">
        <v>11</v>
      </c>
      <c r="B13" s="6" t="s">
        <v>2</v>
      </c>
      <c r="C13" s="31">
        <f>C15+C29+C30+C31+C32+C33</f>
        <v>57145.2</v>
      </c>
      <c r="D13" s="31">
        <f>C13</f>
        <v>57145.2</v>
      </c>
      <c r="E13" s="31">
        <f>E15+E29+E30+E31+E32+E33</f>
        <v>57145.2</v>
      </c>
    </row>
    <row r="14" spans="1:7">
      <c r="A14" s="8" t="s">
        <v>0</v>
      </c>
      <c r="B14" s="9"/>
      <c r="C14" s="31"/>
      <c r="D14" s="31">
        <f t="shared" ref="D14:D33" si="1">C14</f>
        <v>0</v>
      </c>
      <c r="E14" s="31"/>
      <c r="G14" s="15"/>
    </row>
    <row r="15" spans="1:7" ht="25.5">
      <c r="A15" s="5" t="s">
        <v>12</v>
      </c>
      <c r="B15" s="6" t="s">
        <v>2</v>
      </c>
      <c r="C15" s="31">
        <v>45777.2</v>
      </c>
      <c r="D15" s="31">
        <v>45777.2</v>
      </c>
      <c r="E15" s="31">
        <v>45777.2</v>
      </c>
    </row>
    <row r="16" spans="1:7">
      <c r="A16" s="8" t="s">
        <v>1</v>
      </c>
      <c r="B16" s="9"/>
      <c r="C16" s="31"/>
      <c r="D16" s="31"/>
      <c r="E16" s="31"/>
    </row>
    <row r="17" spans="1:6" s="18" customFormat="1" ht="25.5">
      <c r="A17" s="20" t="s">
        <v>30</v>
      </c>
      <c r="B17" s="17" t="s">
        <v>2</v>
      </c>
      <c r="C17" s="31">
        <v>4125.6000000000004</v>
      </c>
      <c r="D17" s="31">
        <v>4125.6000000000004</v>
      </c>
      <c r="E17" s="31">
        <v>4125.6000000000004</v>
      </c>
      <c r="F17" s="41"/>
    </row>
    <row r="18" spans="1:6" s="18" customFormat="1">
      <c r="A18" s="21" t="s">
        <v>4</v>
      </c>
      <c r="B18" s="22" t="s">
        <v>3</v>
      </c>
      <c r="C18" s="33">
        <v>3</v>
      </c>
      <c r="D18" s="33">
        <v>3</v>
      </c>
      <c r="E18" s="33">
        <v>3</v>
      </c>
      <c r="F18" s="41"/>
    </row>
    <row r="19" spans="1:6" s="18" customFormat="1" ht="21.95" customHeight="1">
      <c r="A19" s="21" t="s">
        <v>26</v>
      </c>
      <c r="B19" s="17" t="s">
        <v>27</v>
      </c>
      <c r="C19" s="31">
        <f t="shared" ref="C19:D19" si="2">C17*1000/12/C18</f>
        <v>114600.00000000001</v>
      </c>
      <c r="D19" s="31">
        <f t="shared" si="2"/>
        <v>114600.00000000001</v>
      </c>
      <c r="E19" s="31">
        <f>E17*1000/12/E18</f>
        <v>114600.00000000001</v>
      </c>
      <c r="F19" s="41"/>
    </row>
    <row r="20" spans="1:6" s="18" customFormat="1" ht="25.5">
      <c r="A20" s="20" t="s">
        <v>31</v>
      </c>
      <c r="B20" s="17" t="s">
        <v>2</v>
      </c>
      <c r="C20" s="31">
        <v>27280.799999999999</v>
      </c>
      <c r="D20" s="31">
        <v>27280.799999999999</v>
      </c>
      <c r="E20" s="31">
        <v>27280.799999999999</v>
      </c>
      <c r="F20" s="52"/>
    </row>
    <row r="21" spans="1:6" s="18" customFormat="1">
      <c r="A21" s="21" t="s">
        <v>4</v>
      </c>
      <c r="B21" s="22" t="s">
        <v>3</v>
      </c>
      <c r="C21" s="33">
        <v>17</v>
      </c>
      <c r="D21" s="33">
        <v>17</v>
      </c>
      <c r="E21" s="33">
        <v>17</v>
      </c>
      <c r="F21" s="53"/>
    </row>
    <row r="22" spans="1:6" s="18" customFormat="1" ht="21.95" customHeight="1">
      <c r="A22" s="21" t="s">
        <v>26</v>
      </c>
      <c r="B22" s="17" t="s">
        <v>27</v>
      </c>
      <c r="C22" s="31">
        <f t="shared" ref="C22:E22" si="3">C20/12/C21*1000</f>
        <v>133729.4117647059</v>
      </c>
      <c r="D22" s="31">
        <f t="shared" si="3"/>
        <v>133729.4117647059</v>
      </c>
      <c r="E22" s="31">
        <f t="shared" si="3"/>
        <v>133729.4117647059</v>
      </c>
      <c r="F22" s="54"/>
    </row>
    <row r="23" spans="1:6" ht="39">
      <c r="A23" s="14" t="s">
        <v>25</v>
      </c>
      <c r="B23" s="6" t="s">
        <v>2</v>
      </c>
      <c r="C23" s="31">
        <v>4401.6000000000004</v>
      </c>
      <c r="D23" s="31">
        <v>4401.6000000000004</v>
      </c>
      <c r="E23" s="31">
        <v>4401.6000000000004</v>
      </c>
      <c r="F23" s="53"/>
    </row>
    <row r="24" spans="1:6">
      <c r="A24" s="10" t="s">
        <v>4</v>
      </c>
      <c r="B24" s="11" t="s">
        <v>3</v>
      </c>
      <c r="C24" s="33">
        <v>5</v>
      </c>
      <c r="D24" s="33">
        <v>5</v>
      </c>
      <c r="E24" s="33">
        <v>5</v>
      </c>
      <c r="F24" s="52"/>
    </row>
    <row r="25" spans="1:6" ht="21.95" customHeight="1">
      <c r="A25" s="10" t="s">
        <v>26</v>
      </c>
      <c r="B25" s="6" t="s">
        <v>27</v>
      </c>
      <c r="C25" s="31">
        <f t="shared" ref="C25:E25" si="4">C23/C24/12*1000</f>
        <v>73360</v>
      </c>
      <c r="D25" s="31">
        <f t="shared" si="4"/>
        <v>73360</v>
      </c>
      <c r="E25" s="31">
        <f t="shared" si="4"/>
        <v>73360</v>
      </c>
    </row>
    <row r="26" spans="1:6" ht="25.5">
      <c r="A26" s="7" t="s">
        <v>23</v>
      </c>
      <c r="B26" s="6" t="s">
        <v>2</v>
      </c>
      <c r="C26" s="31">
        <v>9969.2000000000007</v>
      </c>
      <c r="D26" s="31">
        <v>9969.2000000000007</v>
      </c>
      <c r="E26" s="31">
        <v>9969.2000000000007</v>
      </c>
    </row>
    <row r="27" spans="1:6">
      <c r="A27" s="10" t="s">
        <v>4</v>
      </c>
      <c r="B27" s="11" t="s">
        <v>3</v>
      </c>
      <c r="C27" s="33">
        <v>15</v>
      </c>
      <c r="D27" s="33">
        <v>15</v>
      </c>
      <c r="E27" s="33">
        <v>15</v>
      </c>
    </row>
    <row r="28" spans="1:6" ht="21.95" customHeight="1">
      <c r="A28" s="10" t="s">
        <v>26</v>
      </c>
      <c r="B28" s="6" t="s">
        <v>27</v>
      </c>
      <c r="C28" s="31">
        <f t="shared" ref="C28:E28" si="5">C26/12/C27*1000</f>
        <v>55384.444444444445</v>
      </c>
      <c r="D28" s="31">
        <f t="shared" si="5"/>
        <v>55384.444444444445</v>
      </c>
      <c r="E28" s="31">
        <f t="shared" si="5"/>
        <v>55384.444444444445</v>
      </c>
    </row>
    <row r="29" spans="1:6" ht="25.5">
      <c r="A29" s="5" t="s">
        <v>5</v>
      </c>
      <c r="B29" s="6" t="s">
        <v>2</v>
      </c>
      <c r="C29" s="31">
        <v>3694</v>
      </c>
      <c r="D29" s="31">
        <f t="shared" si="1"/>
        <v>3694</v>
      </c>
      <c r="E29" s="31">
        <v>3694</v>
      </c>
    </row>
    <row r="30" spans="1:6" ht="36.75">
      <c r="A30" s="12" t="s">
        <v>6</v>
      </c>
      <c r="B30" s="6" t="s">
        <v>2</v>
      </c>
      <c r="C30" s="31">
        <v>2093</v>
      </c>
      <c r="D30" s="31">
        <f t="shared" si="1"/>
        <v>2093</v>
      </c>
      <c r="E30" s="31">
        <v>2093</v>
      </c>
    </row>
    <row r="31" spans="1:6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19</v>
      </c>
      <c r="D32" s="31">
        <f t="shared" si="1"/>
        <v>19</v>
      </c>
      <c r="E32" s="31">
        <v>19</v>
      </c>
    </row>
    <row r="33" spans="1:5" ht="38.25" customHeight="1">
      <c r="A33" s="12" t="s">
        <v>9</v>
      </c>
      <c r="B33" s="6" t="s">
        <v>2</v>
      </c>
      <c r="C33" s="31">
        <v>5562</v>
      </c>
      <c r="D33" s="31">
        <f t="shared" si="1"/>
        <v>5562</v>
      </c>
      <c r="E33" s="31">
        <v>5562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6" workbookViewId="0">
      <selection activeCell="B6" sqref="B1:H1048576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1" customWidth="1"/>
    <col min="5" max="5" width="13.140625" style="41" customWidth="1"/>
    <col min="6" max="7" width="12" style="41" customWidth="1"/>
    <col min="8" max="8" width="9.140625" style="41"/>
    <col min="9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" customHeight="1">
      <c r="A4" s="40" t="s">
        <v>52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55" t="s">
        <v>19</v>
      </c>
      <c r="D10" s="55" t="s">
        <v>20</v>
      </c>
      <c r="E10" s="56" t="s">
        <v>14</v>
      </c>
    </row>
    <row r="11" spans="1:7">
      <c r="A11" s="5" t="s">
        <v>21</v>
      </c>
      <c r="B11" s="48" t="s">
        <v>10</v>
      </c>
      <c r="C11" s="25">
        <v>61</v>
      </c>
      <c r="D11" s="25">
        <v>61</v>
      </c>
      <c r="E11" s="25">
        <v>61</v>
      </c>
    </row>
    <row r="12" spans="1:7" ht="25.5">
      <c r="A12" s="10" t="s">
        <v>24</v>
      </c>
      <c r="B12" s="48" t="s">
        <v>2</v>
      </c>
      <c r="C12" s="25">
        <f>(C13-C32)/C11</f>
        <v>921.32622950819677</v>
      </c>
      <c r="D12" s="25">
        <f t="shared" ref="D12:E12" si="0">(D13-D32)/D11</f>
        <v>921.32622950819677</v>
      </c>
      <c r="E12" s="25">
        <f t="shared" si="0"/>
        <v>921.32622950819677</v>
      </c>
    </row>
    <row r="13" spans="1:7" ht="25.5">
      <c r="A13" s="5" t="s">
        <v>11</v>
      </c>
      <c r="B13" s="48" t="s">
        <v>2</v>
      </c>
      <c r="C13" s="25">
        <f>C15+C29+C30+C31+C32+C33</f>
        <v>56216.9</v>
      </c>
      <c r="D13" s="25">
        <f>C13</f>
        <v>56216.9</v>
      </c>
      <c r="E13" s="25">
        <f>E15+E29+E30+E31+E32+E33</f>
        <v>56216.9</v>
      </c>
    </row>
    <row r="14" spans="1:7">
      <c r="A14" s="8" t="s">
        <v>0</v>
      </c>
      <c r="B14" s="49"/>
      <c r="C14" s="25"/>
      <c r="D14" s="25">
        <f t="shared" ref="D14:D33" si="1">C14</f>
        <v>0</v>
      </c>
      <c r="E14" s="25"/>
      <c r="G14" s="43"/>
    </row>
    <row r="15" spans="1:7" ht="25.5">
      <c r="A15" s="5" t="s">
        <v>12</v>
      </c>
      <c r="B15" s="48" t="s">
        <v>2</v>
      </c>
      <c r="C15" s="26">
        <v>42529.9</v>
      </c>
      <c r="D15" s="26">
        <v>42529.9</v>
      </c>
      <c r="E15" s="26">
        <v>42529.9</v>
      </c>
    </row>
    <row r="16" spans="1:7">
      <c r="A16" s="8" t="s">
        <v>1</v>
      </c>
      <c r="B16" s="49"/>
      <c r="C16" s="26"/>
      <c r="D16" s="26"/>
      <c r="E16" s="26"/>
    </row>
    <row r="17" spans="1:8" s="18" customFormat="1" ht="25.5">
      <c r="A17" s="20" t="s">
        <v>30</v>
      </c>
      <c r="B17" s="48" t="s">
        <v>2</v>
      </c>
      <c r="C17" s="26">
        <v>2271.6</v>
      </c>
      <c r="D17" s="26">
        <v>2271.6</v>
      </c>
      <c r="E17" s="26">
        <v>2271.6</v>
      </c>
      <c r="F17" s="41"/>
      <c r="G17" s="41"/>
      <c r="H17" s="41"/>
    </row>
    <row r="18" spans="1:8" s="18" customFormat="1">
      <c r="A18" s="21" t="s">
        <v>4</v>
      </c>
      <c r="B18" s="50" t="s">
        <v>3</v>
      </c>
      <c r="C18" s="26">
        <v>2</v>
      </c>
      <c r="D18" s="26">
        <v>2</v>
      </c>
      <c r="E18" s="26">
        <v>2</v>
      </c>
      <c r="F18" s="41"/>
      <c r="G18" s="41"/>
      <c r="H18" s="41"/>
    </row>
    <row r="19" spans="1:8" s="18" customFormat="1" ht="21.95" customHeight="1">
      <c r="A19" s="21" t="s">
        <v>26</v>
      </c>
      <c r="B19" s="48" t="s">
        <v>27</v>
      </c>
      <c r="C19" s="26">
        <v>94650</v>
      </c>
      <c r="D19" s="26">
        <v>94650</v>
      </c>
      <c r="E19" s="26">
        <v>94650</v>
      </c>
      <c r="F19" s="41"/>
      <c r="G19" s="41"/>
      <c r="H19" s="41"/>
    </row>
    <row r="20" spans="1:8" s="18" customFormat="1" ht="25.5">
      <c r="A20" s="20" t="s">
        <v>31</v>
      </c>
      <c r="B20" s="48" t="s">
        <v>2</v>
      </c>
      <c r="C20" s="26">
        <v>28679.8</v>
      </c>
      <c r="D20" s="26">
        <v>28679.8</v>
      </c>
      <c r="E20" s="26">
        <v>28679.8</v>
      </c>
      <c r="F20" s="41"/>
      <c r="G20" s="41"/>
      <c r="H20" s="41"/>
    </row>
    <row r="21" spans="1:8">
      <c r="A21" s="10" t="s">
        <v>4</v>
      </c>
      <c r="B21" s="50" t="s">
        <v>3</v>
      </c>
      <c r="C21" s="26">
        <v>21.5</v>
      </c>
      <c r="D21" s="26">
        <v>21.5</v>
      </c>
      <c r="E21" s="26">
        <v>21.5</v>
      </c>
    </row>
    <row r="22" spans="1:8" ht="21.95" customHeight="1">
      <c r="A22" s="10" t="s">
        <v>26</v>
      </c>
      <c r="B22" s="48" t="s">
        <v>27</v>
      </c>
      <c r="C22" s="26">
        <v>111161.9</v>
      </c>
      <c r="D22" s="26">
        <v>111161.9</v>
      </c>
      <c r="E22" s="26">
        <v>111161.9</v>
      </c>
    </row>
    <row r="23" spans="1:8" ht="39">
      <c r="A23" s="14" t="s">
        <v>25</v>
      </c>
      <c r="B23" s="48" t="s">
        <v>2</v>
      </c>
      <c r="C23" s="26">
        <v>4315.2</v>
      </c>
      <c r="D23" s="26">
        <v>4315.2</v>
      </c>
      <c r="E23" s="26">
        <v>4315.2</v>
      </c>
    </row>
    <row r="24" spans="1:8">
      <c r="A24" s="10" t="s">
        <v>4</v>
      </c>
      <c r="B24" s="50" t="s">
        <v>3</v>
      </c>
      <c r="C24" s="26">
        <v>4</v>
      </c>
      <c r="D24" s="26">
        <v>4</v>
      </c>
      <c r="E24" s="26">
        <v>4</v>
      </c>
    </row>
    <row r="25" spans="1:8" ht="21.95" customHeight="1">
      <c r="A25" s="10" t="s">
        <v>26</v>
      </c>
      <c r="B25" s="48" t="s">
        <v>27</v>
      </c>
      <c r="C25" s="26">
        <v>89900</v>
      </c>
      <c r="D25" s="26">
        <v>89900</v>
      </c>
      <c r="E25" s="26">
        <v>89900</v>
      </c>
    </row>
    <row r="26" spans="1:8" ht="25.5">
      <c r="A26" s="7" t="s">
        <v>23</v>
      </c>
      <c r="B26" s="48" t="s">
        <v>2</v>
      </c>
      <c r="C26" s="26">
        <v>7263.3</v>
      </c>
      <c r="D26" s="26">
        <v>7263.3</v>
      </c>
      <c r="E26" s="26">
        <v>7263.3</v>
      </c>
    </row>
    <row r="27" spans="1:8">
      <c r="A27" s="10" t="s">
        <v>4</v>
      </c>
      <c r="B27" s="50" t="s">
        <v>3</v>
      </c>
      <c r="C27" s="26">
        <v>10.25</v>
      </c>
      <c r="D27" s="26">
        <v>10.25</v>
      </c>
      <c r="E27" s="26">
        <v>10.25</v>
      </c>
    </row>
    <row r="28" spans="1:8" ht="21.95" customHeight="1">
      <c r="A28" s="10" t="s">
        <v>26</v>
      </c>
      <c r="B28" s="48" t="s">
        <v>27</v>
      </c>
      <c r="C28" s="26">
        <v>59051.12</v>
      </c>
      <c r="D28" s="26">
        <v>59051.12</v>
      </c>
      <c r="E28" s="26">
        <v>59051.12</v>
      </c>
    </row>
    <row r="29" spans="1:8" ht="25.5">
      <c r="A29" s="5" t="s">
        <v>5</v>
      </c>
      <c r="B29" s="48" t="s">
        <v>2</v>
      </c>
      <c r="C29" s="25">
        <v>3704</v>
      </c>
      <c r="D29" s="25">
        <f t="shared" si="1"/>
        <v>3704</v>
      </c>
      <c r="E29" s="25">
        <v>3704</v>
      </c>
    </row>
    <row r="30" spans="1:8" ht="36.75">
      <c r="A30" s="12" t="s">
        <v>6</v>
      </c>
      <c r="B30" s="48" t="s">
        <v>2</v>
      </c>
      <c r="C30" s="25">
        <v>2409</v>
      </c>
      <c r="D30" s="25">
        <f t="shared" si="1"/>
        <v>2409</v>
      </c>
      <c r="E30" s="25">
        <f>D30</f>
        <v>2409</v>
      </c>
    </row>
    <row r="31" spans="1:8" ht="25.5">
      <c r="A31" s="12" t="s">
        <v>7</v>
      </c>
      <c r="B31" s="48" t="s">
        <v>2</v>
      </c>
      <c r="C31" s="25">
        <v>0</v>
      </c>
      <c r="D31" s="25">
        <f t="shared" si="1"/>
        <v>0</v>
      </c>
      <c r="E31" s="25">
        <v>0</v>
      </c>
    </row>
    <row r="32" spans="1:8" ht="36.75">
      <c r="A32" s="12" t="s">
        <v>8</v>
      </c>
      <c r="B32" s="48" t="s">
        <v>2</v>
      </c>
      <c r="C32" s="25">
        <v>16</v>
      </c>
      <c r="D32" s="25">
        <v>16</v>
      </c>
      <c r="E32" s="25">
        <v>16</v>
      </c>
    </row>
    <row r="33" spans="1:5" ht="38.25" customHeight="1">
      <c r="A33" s="12" t="s">
        <v>9</v>
      </c>
      <c r="B33" s="48" t="s">
        <v>2</v>
      </c>
      <c r="C33" s="25">
        <v>7558</v>
      </c>
      <c r="D33" s="25">
        <f t="shared" si="1"/>
        <v>7558</v>
      </c>
      <c r="E33" s="25">
        <f>D33</f>
        <v>7558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B9" sqref="B1:G1048576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1" customWidth="1"/>
    <col min="5" max="5" width="13.140625" style="41" customWidth="1"/>
    <col min="6" max="7" width="12" style="41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" customHeight="1">
      <c r="A4" s="40" t="s">
        <v>53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55" t="s">
        <v>19</v>
      </c>
      <c r="D10" s="55" t="s">
        <v>20</v>
      </c>
      <c r="E10" s="56" t="s">
        <v>14</v>
      </c>
    </row>
    <row r="11" spans="1:7">
      <c r="A11" s="5" t="s">
        <v>21</v>
      </c>
      <c r="B11" s="48" t="s">
        <v>10</v>
      </c>
      <c r="C11" s="25">
        <v>165</v>
      </c>
      <c r="D11" s="25">
        <v>165</v>
      </c>
      <c r="E11" s="25">
        <v>165</v>
      </c>
    </row>
    <row r="12" spans="1:7" ht="25.5">
      <c r="A12" s="10" t="s">
        <v>24</v>
      </c>
      <c r="B12" s="48" t="s">
        <v>2</v>
      </c>
      <c r="C12" s="25">
        <f>(C13-C32)/C11</f>
        <v>409.87878787878788</v>
      </c>
      <c r="D12" s="25">
        <f t="shared" ref="D12:E12" si="0">(D13-D32)/D11</f>
        <v>409.87878787878788</v>
      </c>
      <c r="E12" s="25">
        <f t="shared" si="0"/>
        <v>409.87878787878788</v>
      </c>
    </row>
    <row r="13" spans="1:7" ht="25.5">
      <c r="A13" s="5" t="s">
        <v>11</v>
      </c>
      <c r="B13" s="48" t="s">
        <v>2</v>
      </c>
      <c r="C13" s="25">
        <f>C15+C29+C30+C31+C32+C33</f>
        <v>67649</v>
      </c>
      <c r="D13" s="25">
        <f>C13</f>
        <v>67649</v>
      </c>
      <c r="E13" s="25">
        <v>67649</v>
      </c>
    </row>
    <row r="14" spans="1:7">
      <c r="A14" s="8" t="s">
        <v>0</v>
      </c>
      <c r="B14" s="49"/>
      <c r="C14" s="25"/>
      <c r="D14" s="25">
        <f t="shared" ref="D14:E33" si="1">C14</f>
        <v>0</v>
      </c>
      <c r="E14" s="25"/>
      <c r="G14" s="43"/>
    </row>
    <row r="15" spans="1:7" ht="25.5">
      <c r="A15" s="5" t="s">
        <v>12</v>
      </c>
      <c r="B15" s="48" t="s">
        <v>2</v>
      </c>
      <c r="C15" s="25">
        <f>C17+C20+C23+C26</f>
        <v>47711</v>
      </c>
      <c r="D15" s="25">
        <f t="shared" si="1"/>
        <v>47711</v>
      </c>
      <c r="E15" s="25">
        <v>47711</v>
      </c>
    </row>
    <row r="16" spans="1:7">
      <c r="A16" s="8" t="s">
        <v>1</v>
      </c>
      <c r="B16" s="49"/>
      <c r="C16" s="25"/>
      <c r="D16" s="25">
        <f t="shared" si="1"/>
        <v>0</v>
      </c>
      <c r="E16" s="25"/>
    </row>
    <row r="17" spans="1:7" s="18" customFormat="1" ht="25.5">
      <c r="A17" s="20" t="s">
        <v>30</v>
      </c>
      <c r="B17" s="48" t="s">
        <v>2</v>
      </c>
      <c r="C17" s="25">
        <v>5035</v>
      </c>
      <c r="D17" s="25">
        <f t="shared" si="1"/>
        <v>5035</v>
      </c>
      <c r="E17" s="25">
        <v>5035</v>
      </c>
      <c r="F17" s="41"/>
      <c r="G17" s="41"/>
    </row>
    <row r="18" spans="1:7" s="18" customFormat="1">
      <c r="A18" s="21" t="s">
        <v>4</v>
      </c>
      <c r="B18" s="50" t="s">
        <v>3</v>
      </c>
      <c r="C18" s="26">
        <v>3</v>
      </c>
      <c r="D18" s="25">
        <f t="shared" si="1"/>
        <v>3</v>
      </c>
      <c r="E18" s="26">
        <v>3</v>
      </c>
      <c r="F18" s="41"/>
      <c r="G18" s="41"/>
    </row>
    <row r="19" spans="1:7" s="18" customFormat="1" ht="21.95" customHeight="1">
      <c r="A19" s="21" t="s">
        <v>26</v>
      </c>
      <c r="B19" s="48" t="s">
        <v>27</v>
      </c>
      <c r="C19" s="31">
        <f>C17/C18/12*1000+200</f>
        <v>140061.11111111112</v>
      </c>
      <c r="D19" s="25">
        <f t="shared" si="1"/>
        <v>140061.11111111112</v>
      </c>
      <c r="E19" s="25">
        <f t="shared" si="1"/>
        <v>140061.11111111112</v>
      </c>
      <c r="F19" s="41"/>
      <c r="G19" s="41"/>
    </row>
    <row r="20" spans="1:7" s="18" customFormat="1" ht="25.5">
      <c r="A20" s="20" t="s">
        <v>31</v>
      </c>
      <c r="B20" s="48" t="s">
        <v>2</v>
      </c>
      <c r="C20" s="25">
        <v>27069</v>
      </c>
      <c r="D20" s="25">
        <f t="shared" si="1"/>
        <v>27069</v>
      </c>
      <c r="E20" s="25">
        <v>27069</v>
      </c>
      <c r="F20" s="41"/>
      <c r="G20" s="41"/>
    </row>
    <row r="21" spans="1:7">
      <c r="A21" s="10" t="s">
        <v>4</v>
      </c>
      <c r="B21" s="50" t="s">
        <v>3</v>
      </c>
      <c r="C21" s="26">
        <v>15</v>
      </c>
      <c r="D21" s="25">
        <f t="shared" si="1"/>
        <v>15</v>
      </c>
      <c r="E21" s="26">
        <v>15</v>
      </c>
    </row>
    <row r="22" spans="1:7" ht="21.95" customHeight="1">
      <c r="A22" s="10" t="s">
        <v>26</v>
      </c>
      <c r="B22" s="48" t="s">
        <v>27</v>
      </c>
      <c r="C22" s="25">
        <f>C20/12/C21*1000</f>
        <v>150383.33333333331</v>
      </c>
      <c r="D22" s="25">
        <f t="shared" si="1"/>
        <v>150383.33333333331</v>
      </c>
      <c r="E22" s="25">
        <f t="shared" ref="E22" si="2">E20/12/E21*1000</f>
        <v>150383.33333333331</v>
      </c>
    </row>
    <row r="23" spans="1:7" ht="39">
      <c r="A23" s="14" t="s">
        <v>25</v>
      </c>
      <c r="B23" s="48" t="s">
        <v>2</v>
      </c>
      <c r="C23" s="25">
        <v>4002</v>
      </c>
      <c r="D23" s="25">
        <v>4002</v>
      </c>
      <c r="E23" s="25">
        <v>4002</v>
      </c>
    </row>
    <row r="24" spans="1:7">
      <c r="A24" s="10" t="s">
        <v>4</v>
      </c>
      <c r="B24" s="50" t="s">
        <v>3</v>
      </c>
      <c r="C24" s="26">
        <v>3</v>
      </c>
      <c r="D24" s="25">
        <v>3</v>
      </c>
      <c r="E24" s="26">
        <v>3</v>
      </c>
    </row>
    <row r="25" spans="1:7" ht="21.95" customHeight="1">
      <c r="A25" s="10" t="s">
        <v>26</v>
      </c>
      <c r="B25" s="48" t="s">
        <v>27</v>
      </c>
      <c r="C25" s="25">
        <f>C23/C24/12*1000</f>
        <v>111166.66666666667</v>
      </c>
      <c r="D25" s="25">
        <f t="shared" si="1"/>
        <v>111166.66666666667</v>
      </c>
      <c r="E25" s="25">
        <f t="shared" ref="E25" si="3">E23/E24/12*1000</f>
        <v>111166.66666666667</v>
      </c>
    </row>
    <row r="26" spans="1:7" ht="25.5">
      <c r="A26" s="7" t="s">
        <v>23</v>
      </c>
      <c r="B26" s="48" t="s">
        <v>2</v>
      </c>
      <c r="C26" s="25">
        <v>11605</v>
      </c>
      <c r="D26" s="25">
        <v>11605</v>
      </c>
      <c r="E26" s="25">
        <v>11605</v>
      </c>
    </row>
    <row r="27" spans="1:7">
      <c r="A27" s="10" t="s">
        <v>4</v>
      </c>
      <c r="B27" s="50" t="s">
        <v>3</v>
      </c>
      <c r="C27" s="26">
        <v>16</v>
      </c>
      <c r="D27" s="25">
        <f t="shared" si="1"/>
        <v>16</v>
      </c>
      <c r="E27" s="26">
        <v>16</v>
      </c>
    </row>
    <row r="28" spans="1:7" ht="21.95" customHeight="1">
      <c r="A28" s="10" t="s">
        <v>26</v>
      </c>
      <c r="B28" s="48" t="s">
        <v>27</v>
      </c>
      <c r="C28" s="25">
        <f>C26/12/C27*1000</f>
        <v>60442.708333333336</v>
      </c>
      <c r="D28" s="25">
        <f t="shared" si="1"/>
        <v>60442.708333333336</v>
      </c>
      <c r="E28" s="25">
        <f t="shared" ref="E28" si="4">E26/12/E27*1000</f>
        <v>60442.708333333336</v>
      </c>
    </row>
    <row r="29" spans="1:7" ht="25.5">
      <c r="A29" s="5" t="s">
        <v>5</v>
      </c>
      <c r="B29" s="48" t="s">
        <v>2</v>
      </c>
      <c r="C29" s="25">
        <v>4115</v>
      </c>
      <c r="D29" s="25">
        <f t="shared" si="1"/>
        <v>4115</v>
      </c>
      <c r="E29" s="25">
        <v>4115</v>
      </c>
    </row>
    <row r="30" spans="1:7" ht="36.75">
      <c r="A30" s="12" t="s">
        <v>6</v>
      </c>
      <c r="B30" s="48" t="s">
        <v>2</v>
      </c>
      <c r="C30" s="25">
        <v>1921</v>
      </c>
      <c r="D30" s="25">
        <f t="shared" si="1"/>
        <v>1921</v>
      </c>
      <c r="E30" s="25">
        <f>D30</f>
        <v>1921</v>
      </c>
    </row>
    <row r="31" spans="1:7" ht="25.5">
      <c r="A31" s="12" t="s">
        <v>7</v>
      </c>
      <c r="B31" s="4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48" t="s">
        <v>2</v>
      </c>
      <c r="C32" s="25">
        <v>19</v>
      </c>
      <c r="D32" s="25">
        <v>19</v>
      </c>
      <c r="E32" s="25">
        <v>19</v>
      </c>
    </row>
    <row r="33" spans="1:5" ht="38.25" customHeight="1">
      <c r="A33" s="12" t="s">
        <v>9</v>
      </c>
      <c r="B33" s="48" t="s">
        <v>2</v>
      </c>
      <c r="C33" s="25">
        <v>13883</v>
      </c>
      <c r="D33" s="25">
        <f t="shared" si="1"/>
        <v>13883</v>
      </c>
      <c r="E33" s="25">
        <f>D33</f>
        <v>13883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7" workbookViewId="0">
      <selection activeCell="B7" sqref="B1:H1048576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1" customWidth="1"/>
    <col min="5" max="5" width="13.140625" style="41" customWidth="1"/>
    <col min="6" max="7" width="12" style="41" customWidth="1"/>
    <col min="8" max="8" width="9.140625" style="41"/>
    <col min="9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" customHeight="1">
      <c r="A4" s="40" t="s">
        <v>54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55" t="s">
        <v>19</v>
      </c>
      <c r="D10" s="55" t="s">
        <v>20</v>
      </c>
      <c r="E10" s="56" t="s">
        <v>14</v>
      </c>
    </row>
    <row r="11" spans="1:7">
      <c r="A11" s="5" t="s">
        <v>21</v>
      </c>
      <c r="B11" s="48" t="s">
        <v>10</v>
      </c>
      <c r="C11" s="25">
        <v>27</v>
      </c>
      <c r="D11" s="25">
        <v>27</v>
      </c>
      <c r="E11" s="25">
        <v>27</v>
      </c>
    </row>
    <row r="12" spans="1:7" ht="25.5">
      <c r="A12" s="10" t="s">
        <v>24</v>
      </c>
      <c r="B12" s="48" t="s">
        <v>2</v>
      </c>
      <c r="C12" s="25">
        <f>(C13-C32)/C11</f>
        <v>1191.7333333333333</v>
      </c>
      <c r="D12" s="25">
        <f t="shared" ref="D12:E12" si="0">(D13-D32)/D11</f>
        <v>1191.7333333333333</v>
      </c>
      <c r="E12" s="25">
        <f t="shared" si="0"/>
        <v>1191.7333333333333</v>
      </c>
    </row>
    <row r="13" spans="1:7" ht="25.5">
      <c r="A13" s="5" t="s">
        <v>11</v>
      </c>
      <c r="B13" s="48" t="s">
        <v>2</v>
      </c>
      <c r="C13" s="25">
        <f>C15+C29+C30+C31+C32+C33</f>
        <v>33294.800000000003</v>
      </c>
      <c r="D13" s="25">
        <f>C13</f>
        <v>33294.800000000003</v>
      </c>
      <c r="E13" s="25">
        <f>E15+E29+E30+E31+E32+E33</f>
        <v>33294.800000000003</v>
      </c>
    </row>
    <row r="14" spans="1:7">
      <c r="A14" s="8" t="s">
        <v>0</v>
      </c>
      <c r="B14" s="49"/>
      <c r="C14" s="25"/>
      <c r="D14" s="25">
        <f t="shared" ref="D14:D33" si="1">C14</f>
        <v>0</v>
      </c>
      <c r="E14" s="25"/>
      <c r="G14" s="43"/>
    </row>
    <row r="15" spans="1:7" ht="25.5">
      <c r="A15" s="5" t="s">
        <v>12</v>
      </c>
      <c r="B15" s="48" t="s">
        <v>2</v>
      </c>
      <c r="C15" s="25">
        <v>27034.799999999999</v>
      </c>
      <c r="D15" s="25">
        <v>27034.799999999999</v>
      </c>
      <c r="E15" s="25">
        <v>27034.799999999999</v>
      </c>
    </row>
    <row r="16" spans="1:7">
      <c r="A16" s="8" t="s">
        <v>1</v>
      </c>
      <c r="B16" s="49"/>
      <c r="C16" s="25"/>
      <c r="D16" s="25"/>
      <c r="E16" s="25"/>
    </row>
    <row r="17" spans="1:8" s="18" customFormat="1" ht="25.5">
      <c r="A17" s="20" t="s">
        <v>30</v>
      </c>
      <c r="B17" s="48" t="s">
        <v>2</v>
      </c>
      <c r="C17" s="25">
        <v>2564</v>
      </c>
      <c r="D17" s="25">
        <v>2564</v>
      </c>
      <c r="E17" s="25">
        <v>2564</v>
      </c>
      <c r="F17" s="41"/>
      <c r="G17" s="41"/>
      <c r="H17" s="41"/>
    </row>
    <row r="18" spans="1:8" s="18" customFormat="1">
      <c r="A18" s="21" t="s">
        <v>4</v>
      </c>
      <c r="B18" s="50" t="s">
        <v>3</v>
      </c>
      <c r="C18" s="26">
        <v>2</v>
      </c>
      <c r="D18" s="26">
        <v>2</v>
      </c>
      <c r="E18" s="26">
        <v>2</v>
      </c>
      <c r="F18" s="41"/>
      <c r="G18" s="41"/>
      <c r="H18" s="41"/>
    </row>
    <row r="19" spans="1:8" s="18" customFormat="1" ht="21.95" customHeight="1">
      <c r="A19" s="21" t="s">
        <v>26</v>
      </c>
      <c r="B19" s="48" t="s">
        <v>27</v>
      </c>
      <c r="C19" s="25">
        <v>106833.3</v>
      </c>
      <c r="D19" s="25">
        <v>106833.3</v>
      </c>
      <c r="E19" s="25">
        <v>106833.3</v>
      </c>
      <c r="F19" s="41"/>
      <c r="G19" s="41"/>
      <c r="H19" s="41"/>
    </row>
    <row r="20" spans="1:8" s="18" customFormat="1" ht="25.5">
      <c r="A20" s="20" t="s">
        <v>31</v>
      </c>
      <c r="B20" s="48" t="s">
        <v>2</v>
      </c>
      <c r="C20" s="25">
        <v>12450.4</v>
      </c>
      <c r="D20" s="25">
        <v>12450.4</v>
      </c>
      <c r="E20" s="25">
        <v>12450.4</v>
      </c>
      <c r="F20" s="41"/>
      <c r="G20" s="41"/>
      <c r="H20" s="41"/>
    </row>
    <row r="21" spans="1:8">
      <c r="A21" s="10" t="s">
        <v>4</v>
      </c>
      <c r="B21" s="50" t="s">
        <v>3</v>
      </c>
      <c r="C21" s="26">
        <v>7</v>
      </c>
      <c r="D21" s="26">
        <v>7</v>
      </c>
      <c r="E21" s="26">
        <v>7</v>
      </c>
    </row>
    <row r="22" spans="1:8" ht="21.95" customHeight="1">
      <c r="A22" s="10" t="s">
        <v>26</v>
      </c>
      <c r="B22" s="48" t="s">
        <v>27</v>
      </c>
      <c r="C22" s="25">
        <f t="shared" ref="C22:E22" si="2">C20/12/C21*1000</f>
        <v>148219.0476190476</v>
      </c>
      <c r="D22" s="25">
        <f t="shared" si="2"/>
        <v>148219.0476190476</v>
      </c>
      <c r="E22" s="25">
        <f t="shared" si="2"/>
        <v>148219.0476190476</v>
      </c>
    </row>
    <row r="23" spans="1:8" ht="39">
      <c r="A23" s="14" t="s">
        <v>25</v>
      </c>
      <c r="B23" s="48" t="s">
        <v>2</v>
      </c>
      <c r="C23" s="25">
        <v>1200</v>
      </c>
      <c r="D23" s="25">
        <v>1200</v>
      </c>
      <c r="E23" s="25">
        <v>1200</v>
      </c>
    </row>
    <row r="24" spans="1:8">
      <c r="A24" s="10" t="s">
        <v>4</v>
      </c>
      <c r="B24" s="50" t="s">
        <v>3</v>
      </c>
      <c r="C24" s="26">
        <v>2</v>
      </c>
      <c r="D24" s="26">
        <v>2</v>
      </c>
      <c r="E24" s="26">
        <v>2</v>
      </c>
    </row>
    <row r="25" spans="1:8" ht="21.95" customHeight="1">
      <c r="A25" s="10" t="s">
        <v>26</v>
      </c>
      <c r="B25" s="48" t="s">
        <v>27</v>
      </c>
      <c r="C25" s="25">
        <f t="shared" ref="C25:E25" si="3">C23/C24/12*1000</f>
        <v>50000</v>
      </c>
      <c r="D25" s="25">
        <f t="shared" si="3"/>
        <v>50000</v>
      </c>
      <c r="E25" s="25">
        <f t="shared" si="3"/>
        <v>50000</v>
      </c>
    </row>
    <row r="26" spans="1:8" ht="25.5">
      <c r="A26" s="7" t="s">
        <v>23</v>
      </c>
      <c r="B26" s="48" t="s">
        <v>2</v>
      </c>
      <c r="C26" s="25">
        <v>10820.4</v>
      </c>
      <c r="D26" s="25">
        <v>10820.4</v>
      </c>
      <c r="E26" s="25">
        <v>10820.4</v>
      </c>
    </row>
    <row r="27" spans="1:8">
      <c r="A27" s="10" t="s">
        <v>4</v>
      </c>
      <c r="B27" s="50" t="s">
        <v>3</v>
      </c>
      <c r="C27" s="26">
        <v>15</v>
      </c>
      <c r="D27" s="26">
        <v>15</v>
      </c>
      <c r="E27" s="26">
        <v>15</v>
      </c>
    </row>
    <row r="28" spans="1:8" ht="21.95" customHeight="1">
      <c r="A28" s="10" t="s">
        <v>26</v>
      </c>
      <c r="B28" s="48" t="s">
        <v>27</v>
      </c>
      <c r="C28" s="25">
        <f t="shared" ref="C28:E28" si="4">C26/12/C27*1000</f>
        <v>60113.333333333328</v>
      </c>
      <c r="D28" s="25">
        <f t="shared" si="4"/>
        <v>60113.333333333328</v>
      </c>
      <c r="E28" s="25">
        <f t="shared" si="4"/>
        <v>60113.333333333328</v>
      </c>
    </row>
    <row r="29" spans="1:8" ht="25.5">
      <c r="A29" s="5" t="s">
        <v>5</v>
      </c>
      <c r="B29" s="48" t="s">
        <v>2</v>
      </c>
      <c r="C29" s="25">
        <v>1823</v>
      </c>
      <c r="D29" s="25">
        <f t="shared" si="1"/>
        <v>1823</v>
      </c>
      <c r="E29" s="25">
        <v>1823</v>
      </c>
    </row>
    <row r="30" spans="1:8" ht="36.75">
      <c r="A30" s="12" t="s">
        <v>6</v>
      </c>
      <c r="B30" s="48" t="s">
        <v>2</v>
      </c>
      <c r="C30" s="25">
        <v>367</v>
      </c>
      <c r="D30" s="25">
        <f t="shared" si="1"/>
        <v>367</v>
      </c>
      <c r="E30" s="25">
        <f>D30</f>
        <v>367</v>
      </c>
    </row>
    <row r="31" spans="1:8" ht="25.5">
      <c r="A31" s="12" t="s">
        <v>7</v>
      </c>
      <c r="B31" s="48" t="s">
        <v>2</v>
      </c>
      <c r="C31" s="25">
        <v>0</v>
      </c>
      <c r="D31" s="25">
        <f t="shared" si="1"/>
        <v>0</v>
      </c>
      <c r="E31" s="25">
        <v>0</v>
      </c>
    </row>
    <row r="32" spans="1:8" ht="36.75">
      <c r="A32" s="12" t="s">
        <v>8</v>
      </c>
      <c r="B32" s="48" t="s">
        <v>2</v>
      </c>
      <c r="C32" s="25">
        <v>1118</v>
      </c>
      <c r="D32" s="25">
        <v>1118</v>
      </c>
      <c r="E32" s="25">
        <v>1118</v>
      </c>
    </row>
    <row r="33" spans="1:5" ht="38.25" customHeight="1">
      <c r="A33" s="12" t="s">
        <v>9</v>
      </c>
      <c r="B33" s="48" t="s">
        <v>2</v>
      </c>
      <c r="C33" s="25">
        <v>2952</v>
      </c>
      <c r="D33" s="25">
        <f t="shared" si="1"/>
        <v>2952</v>
      </c>
      <c r="E33" s="25">
        <f>D33</f>
        <v>2952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B9" sqref="B1:G1048576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1" customWidth="1"/>
    <col min="5" max="5" width="13.140625" style="41" customWidth="1"/>
    <col min="6" max="7" width="12" style="41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" customHeight="1">
      <c r="A4" s="40" t="s">
        <v>55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55" t="s">
        <v>19</v>
      </c>
      <c r="D10" s="55" t="s">
        <v>20</v>
      </c>
      <c r="E10" s="56" t="s">
        <v>14</v>
      </c>
    </row>
    <row r="11" spans="1:7">
      <c r="A11" s="5" t="s">
        <v>21</v>
      </c>
      <c r="B11" s="48" t="s">
        <v>10</v>
      </c>
      <c r="C11" s="25">
        <v>145</v>
      </c>
      <c r="D11" s="25">
        <v>145</v>
      </c>
      <c r="E11" s="25">
        <v>145</v>
      </c>
    </row>
    <row r="12" spans="1:7" ht="25.5">
      <c r="A12" s="10" t="s">
        <v>24</v>
      </c>
      <c r="B12" s="48" t="s">
        <v>2</v>
      </c>
      <c r="C12" s="25">
        <f>(C13-C32)/C11</f>
        <v>417.72551724137929</v>
      </c>
      <c r="D12" s="25">
        <f t="shared" ref="D12:E12" si="0">(D13-D32)/D11</f>
        <v>417.72551724137929</v>
      </c>
      <c r="E12" s="25">
        <f t="shared" si="0"/>
        <v>417.72551724137929</v>
      </c>
    </row>
    <row r="13" spans="1:7" ht="25.5">
      <c r="A13" s="5" t="s">
        <v>11</v>
      </c>
      <c r="B13" s="48" t="s">
        <v>2</v>
      </c>
      <c r="C13" s="25">
        <f>C15+C29+C30+C31+C32+C33</f>
        <v>63309.2</v>
      </c>
      <c r="D13" s="25">
        <f>C13</f>
        <v>63309.2</v>
      </c>
      <c r="E13" s="25">
        <f>E15+E29+E30+E31+E32+E33</f>
        <v>63309.2</v>
      </c>
    </row>
    <row r="14" spans="1:7">
      <c r="A14" s="8" t="s">
        <v>0</v>
      </c>
      <c r="B14" s="49"/>
      <c r="C14" s="25"/>
      <c r="D14" s="25">
        <f t="shared" ref="D14:D33" si="1">C14</f>
        <v>0</v>
      </c>
      <c r="E14" s="25"/>
      <c r="G14" s="43"/>
    </row>
    <row r="15" spans="1:7" ht="25.5">
      <c r="A15" s="5" t="s">
        <v>12</v>
      </c>
      <c r="B15" s="48" t="s">
        <v>2</v>
      </c>
      <c r="C15" s="26">
        <v>45680.2</v>
      </c>
      <c r="D15" s="26">
        <v>45680.2</v>
      </c>
      <c r="E15" s="26">
        <v>45680.2</v>
      </c>
    </row>
    <row r="16" spans="1:7">
      <c r="A16" s="8" t="s">
        <v>1</v>
      </c>
      <c r="B16" s="49"/>
      <c r="C16" s="26"/>
      <c r="D16" s="26"/>
      <c r="E16" s="26"/>
    </row>
    <row r="17" spans="1:7" s="18" customFormat="1" ht="25.5">
      <c r="A17" s="20" t="s">
        <v>30</v>
      </c>
      <c r="B17" s="48" t="s">
        <v>2</v>
      </c>
      <c r="C17" s="26">
        <v>2748.4</v>
      </c>
      <c r="D17" s="26">
        <v>2748.4</v>
      </c>
      <c r="E17" s="26">
        <v>2748.4</v>
      </c>
      <c r="F17" s="41"/>
      <c r="G17" s="41"/>
    </row>
    <row r="18" spans="1:7" s="18" customFormat="1">
      <c r="A18" s="21" t="s">
        <v>4</v>
      </c>
      <c r="B18" s="50" t="s">
        <v>3</v>
      </c>
      <c r="C18" s="26">
        <v>2</v>
      </c>
      <c r="D18" s="26">
        <v>2</v>
      </c>
      <c r="E18" s="26">
        <v>2</v>
      </c>
      <c r="F18" s="41"/>
      <c r="G18" s="41"/>
    </row>
    <row r="19" spans="1:7" s="18" customFormat="1" ht="21.95" customHeight="1">
      <c r="A19" s="21" t="s">
        <v>26</v>
      </c>
      <c r="B19" s="48" t="s">
        <v>27</v>
      </c>
      <c r="C19" s="26">
        <v>114516</v>
      </c>
      <c r="D19" s="26">
        <v>114516</v>
      </c>
      <c r="E19" s="26">
        <v>114516</v>
      </c>
      <c r="F19" s="41"/>
      <c r="G19" s="41"/>
    </row>
    <row r="20" spans="1:7" s="18" customFormat="1" ht="25.5">
      <c r="A20" s="20" t="s">
        <v>31</v>
      </c>
      <c r="B20" s="48" t="s">
        <v>2</v>
      </c>
      <c r="C20" s="26">
        <v>31337.5</v>
      </c>
      <c r="D20" s="26">
        <v>31337.5</v>
      </c>
      <c r="E20" s="26">
        <v>31337.5</v>
      </c>
      <c r="F20" s="41"/>
      <c r="G20" s="41"/>
    </row>
    <row r="21" spans="1:7">
      <c r="A21" s="10" t="s">
        <v>4</v>
      </c>
      <c r="B21" s="50" t="s">
        <v>3</v>
      </c>
      <c r="C21" s="26">
        <v>23.777999999999999</v>
      </c>
      <c r="D21" s="26">
        <v>23.777999999999999</v>
      </c>
      <c r="E21" s="26">
        <v>23.777999999999999</v>
      </c>
    </row>
    <row r="22" spans="1:7" ht="21.95" customHeight="1">
      <c r="A22" s="10" t="s">
        <v>26</v>
      </c>
      <c r="B22" s="48" t="s">
        <v>27</v>
      </c>
      <c r="C22" s="26">
        <v>109826.5</v>
      </c>
      <c r="D22" s="26">
        <v>109826.5</v>
      </c>
      <c r="E22" s="26">
        <v>109826.5</v>
      </c>
    </row>
    <row r="23" spans="1:7" ht="39">
      <c r="A23" s="14" t="s">
        <v>25</v>
      </c>
      <c r="B23" s="48" t="s">
        <v>2</v>
      </c>
      <c r="C23" s="26">
        <v>3564</v>
      </c>
      <c r="D23" s="26">
        <v>3564</v>
      </c>
      <c r="E23" s="26">
        <v>3564</v>
      </c>
    </row>
    <row r="24" spans="1:7">
      <c r="A24" s="10" t="s">
        <v>4</v>
      </c>
      <c r="B24" s="50" t="s">
        <v>3</v>
      </c>
      <c r="C24" s="26">
        <v>5</v>
      </c>
      <c r="D24" s="26">
        <v>5</v>
      </c>
      <c r="E24" s="26">
        <v>5</v>
      </c>
    </row>
    <row r="25" spans="1:7" ht="21.95" customHeight="1">
      <c r="A25" s="10" t="s">
        <v>26</v>
      </c>
      <c r="B25" s="48" t="s">
        <v>27</v>
      </c>
      <c r="C25" s="26">
        <v>59401</v>
      </c>
      <c r="D25" s="26">
        <v>59401</v>
      </c>
      <c r="E25" s="26">
        <v>59401</v>
      </c>
    </row>
    <row r="26" spans="1:7" ht="25.5">
      <c r="A26" s="7" t="s">
        <v>23</v>
      </c>
      <c r="B26" s="48" t="s">
        <v>2</v>
      </c>
      <c r="C26" s="26">
        <v>8030.3</v>
      </c>
      <c r="D26" s="26">
        <v>8030.3</v>
      </c>
      <c r="E26" s="26">
        <v>8030.3</v>
      </c>
    </row>
    <row r="27" spans="1:7">
      <c r="A27" s="10" t="s">
        <v>4</v>
      </c>
      <c r="B27" s="50" t="s">
        <v>3</v>
      </c>
      <c r="C27" s="26">
        <v>11.5</v>
      </c>
      <c r="D27" s="26">
        <v>11.5</v>
      </c>
      <c r="E27" s="26">
        <v>11.5</v>
      </c>
    </row>
    <row r="28" spans="1:7" ht="21.95" customHeight="1">
      <c r="A28" s="10" t="s">
        <v>26</v>
      </c>
      <c r="B28" s="48" t="s">
        <v>27</v>
      </c>
      <c r="C28" s="26">
        <v>58190.9</v>
      </c>
      <c r="D28" s="26">
        <v>58190.9</v>
      </c>
      <c r="E28" s="26">
        <v>58190.9</v>
      </c>
    </row>
    <row r="29" spans="1:7" ht="25.5">
      <c r="A29" s="5" t="s">
        <v>5</v>
      </c>
      <c r="B29" s="48" t="s">
        <v>2</v>
      </c>
      <c r="C29" s="25">
        <v>4386</v>
      </c>
      <c r="D29" s="25">
        <f t="shared" si="1"/>
        <v>4386</v>
      </c>
      <c r="E29" s="25">
        <v>4386</v>
      </c>
    </row>
    <row r="30" spans="1:7" ht="36.75">
      <c r="A30" s="12" t="s">
        <v>6</v>
      </c>
      <c r="B30" s="48" t="s">
        <v>2</v>
      </c>
      <c r="C30" s="25">
        <v>2023</v>
      </c>
      <c r="D30" s="25">
        <f t="shared" si="1"/>
        <v>2023</v>
      </c>
      <c r="E30" s="25">
        <f>D30</f>
        <v>2023</v>
      </c>
    </row>
    <row r="31" spans="1:7" ht="25.5">
      <c r="A31" s="12" t="s">
        <v>7</v>
      </c>
      <c r="B31" s="4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48" t="s">
        <v>2</v>
      </c>
      <c r="C32" s="25">
        <v>2739</v>
      </c>
      <c r="D32" s="25">
        <v>2739</v>
      </c>
      <c r="E32" s="25">
        <v>2739</v>
      </c>
    </row>
    <row r="33" spans="1:5" ht="38.25" customHeight="1">
      <c r="A33" s="12" t="s">
        <v>9</v>
      </c>
      <c r="B33" s="48" t="s">
        <v>2</v>
      </c>
      <c r="C33" s="25">
        <v>8481</v>
      </c>
      <c r="D33" s="25">
        <f t="shared" si="1"/>
        <v>8481</v>
      </c>
      <c r="E33" s="25">
        <f>D33</f>
        <v>8481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4" workbookViewId="0">
      <selection activeCell="F15" sqref="F15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3" customWidth="1"/>
    <col min="5" max="5" width="13.28515625" style="43" customWidth="1"/>
    <col min="6" max="6" width="12" style="41" customWidth="1"/>
    <col min="7" max="7" width="15.28515625" style="41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>
      <c r="A4" s="35" t="s">
        <v>37</v>
      </c>
      <c r="B4" s="35"/>
      <c r="C4" s="35"/>
      <c r="D4" s="35"/>
      <c r="E4" s="35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36</v>
      </c>
      <c r="D9" s="45"/>
      <c r="E9" s="45"/>
    </row>
    <row r="10" spans="1:7" ht="40.5">
      <c r="A10" s="37"/>
      <c r="B10" s="44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48" t="s">
        <v>10</v>
      </c>
      <c r="C11" s="31">
        <v>316</v>
      </c>
      <c r="D11" s="31">
        <v>316</v>
      </c>
      <c r="E11" s="31">
        <v>316</v>
      </c>
    </row>
    <row r="12" spans="1:7" ht="25.5">
      <c r="A12" s="10" t="s">
        <v>24</v>
      </c>
      <c r="B12" s="48" t="s">
        <v>2</v>
      </c>
      <c r="C12" s="31">
        <f t="shared" ref="C12" si="0">(C13-C32)/C11</f>
        <v>291.98734177215192</v>
      </c>
      <c r="D12" s="31">
        <f t="shared" ref="D12:E12" si="1">(D13-D32)/D11</f>
        <v>291.98734177215192</v>
      </c>
      <c r="E12" s="31">
        <f t="shared" si="1"/>
        <v>291.98734177215192</v>
      </c>
    </row>
    <row r="13" spans="1:7" ht="25.5">
      <c r="A13" s="5" t="s">
        <v>11</v>
      </c>
      <c r="B13" s="48" t="s">
        <v>2</v>
      </c>
      <c r="C13" s="31">
        <f>C15+C29+C30+C31+C32+C33</f>
        <v>93437</v>
      </c>
      <c r="D13" s="31">
        <f>C13</f>
        <v>93437</v>
      </c>
      <c r="E13" s="31">
        <f>E15+E29+E30+E31+E32+E33</f>
        <v>93437</v>
      </c>
      <c r="F13" s="43"/>
    </row>
    <row r="14" spans="1:7">
      <c r="A14" s="8" t="s">
        <v>0</v>
      </c>
      <c r="B14" s="49"/>
      <c r="C14" s="31">
        <v>0</v>
      </c>
      <c r="D14" s="31">
        <v>0</v>
      </c>
      <c r="E14" s="31">
        <v>0</v>
      </c>
      <c r="G14" s="43"/>
    </row>
    <row r="15" spans="1:7" s="18" customFormat="1" ht="25.5">
      <c r="A15" s="16" t="s">
        <v>12</v>
      </c>
      <c r="B15" s="48" t="s">
        <v>2</v>
      </c>
      <c r="C15" s="31">
        <f>C17+C20+C23+C26</f>
        <v>63948</v>
      </c>
      <c r="D15" s="31">
        <f>C15</f>
        <v>63948</v>
      </c>
      <c r="E15" s="31">
        <f>E17+E20+E23+E26</f>
        <v>63948</v>
      </c>
      <c r="F15" s="41"/>
      <c r="G15" s="41"/>
    </row>
    <row r="16" spans="1:7" s="18" customFormat="1">
      <c r="A16" s="19" t="s">
        <v>1</v>
      </c>
      <c r="B16" s="49"/>
      <c r="C16" s="31">
        <v>0</v>
      </c>
      <c r="D16" s="31">
        <v>0</v>
      </c>
      <c r="E16" s="31">
        <v>0</v>
      </c>
      <c r="F16" s="41"/>
      <c r="G16" s="41"/>
    </row>
    <row r="17" spans="1:8" s="18" customFormat="1" ht="25.5">
      <c r="A17" s="20" t="s">
        <v>30</v>
      </c>
      <c r="B17" s="48" t="s">
        <v>2</v>
      </c>
      <c r="C17" s="31">
        <v>4710</v>
      </c>
      <c r="D17" s="31">
        <f>C17</f>
        <v>4710</v>
      </c>
      <c r="E17" s="31">
        <v>4710</v>
      </c>
      <c r="F17" s="41"/>
      <c r="G17" s="41"/>
    </row>
    <row r="18" spans="1:8" s="18" customFormat="1">
      <c r="A18" s="21" t="s">
        <v>4</v>
      </c>
      <c r="B18" s="50" t="s">
        <v>3</v>
      </c>
      <c r="C18" s="31">
        <v>4</v>
      </c>
      <c r="D18" s="31">
        <v>4</v>
      </c>
      <c r="E18" s="31">
        <v>4</v>
      </c>
      <c r="F18" s="41" t="s">
        <v>32</v>
      </c>
      <c r="G18" s="41" t="s">
        <v>32</v>
      </c>
    </row>
    <row r="19" spans="1:8" s="18" customFormat="1" ht="21.95" customHeight="1">
      <c r="A19" s="21" t="s">
        <v>26</v>
      </c>
      <c r="B19" s="48" t="s">
        <v>27</v>
      </c>
      <c r="C19" s="31">
        <f>C17*1000/12/C18</f>
        <v>98125</v>
      </c>
      <c r="D19" s="31">
        <f t="shared" ref="D19:D33" si="2">C19</f>
        <v>98125</v>
      </c>
      <c r="E19" s="31">
        <f>E17*1000/12/E18</f>
        <v>98125</v>
      </c>
      <c r="F19" s="41"/>
      <c r="G19" s="41"/>
    </row>
    <row r="20" spans="1:8" s="18" customFormat="1" ht="25.5">
      <c r="A20" s="20" t="s">
        <v>31</v>
      </c>
      <c r="B20" s="48" t="s">
        <v>2</v>
      </c>
      <c r="C20" s="31">
        <v>36060</v>
      </c>
      <c r="D20" s="31">
        <f t="shared" si="2"/>
        <v>36060</v>
      </c>
      <c r="E20" s="31">
        <v>36060</v>
      </c>
      <c r="F20" s="41"/>
      <c r="G20" s="41"/>
    </row>
    <row r="21" spans="1:8" s="18" customFormat="1">
      <c r="A21" s="21" t="s">
        <v>4</v>
      </c>
      <c r="B21" s="50" t="s">
        <v>3</v>
      </c>
      <c r="C21" s="31">
        <v>40</v>
      </c>
      <c r="D21" s="31">
        <f t="shared" si="2"/>
        <v>40</v>
      </c>
      <c r="E21" s="31">
        <v>40</v>
      </c>
      <c r="F21" s="41"/>
      <c r="G21" s="41" t="s">
        <v>32</v>
      </c>
      <c r="H21" s="18" t="s">
        <v>32</v>
      </c>
    </row>
    <row r="22" spans="1:8" s="18" customFormat="1" ht="21.95" customHeight="1">
      <c r="A22" s="21" t="s">
        <v>26</v>
      </c>
      <c r="B22" s="48" t="s">
        <v>27</v>
      </c>
      <c r="C22" s="31">
        <f>C20*1000/12/C21</f>
        <v>75125</v>
      </c>
      <c r="D22" s="31">
        <f t="shared" si="2"/>
        <v>75125</v>
      </c>
      <c r="E22" s="31">
        <f>E20*1000/12/E21</f>
        <v>75125</v>
      </c>
      <c r="F22" s="41"/>
      <c r="G22" s="41"/>
    </row>
    <row r="23" spans="1:8" s="18" customFormat="1" ht="39">
      <c r="A23" s="23" t="s">
        <v>25</v>
      </c>
      <c r="B23" s="48" t="s">
        <v>2</v>
      </c>
      <c r="C23" s="31">
        <v>8090</v>
      </c>
      <c r="D23" s="31">
        <f t="shared" si="2"/>
        <v>8090</v>
      </c>
      <c r="E23" s="31">
        <v>8090</v>
      </c>
      <c r="F23" s="41"/>
      <c r="G23" s="41"/>
    </row>
    <row r="24" spans="1:8" s="18" customFormat="1">
      <c r="A24" s="21" t="s">
        <v>4</v>
      </c>
      <c r="B24" s="50" t="s">
        <v>3</v>
      </c>
      <c r="C24" s="31">
        <v>8</v>
      </c>
      <c r="D24" s="31">
        <v>8</v>
      </c>
      <c r="E24" s="31">
        <v>8</v>
      </c>
      <c r="F24" s="41"/>
      <c r="G24" s="41"/>
    </row>
    <row r="25" spans="1:8" s="18" customFormat="1" ht="21.95" customHeight="1">
      <c r="A25" s="21" t="s">
        <v>26</v>
      </c>
      <c r="B25" s="48" t="s">
        <v>27</v>
      </c>
      <c r="C25" s="31">
        <f>C23*1000/12/C24</f>
        <v>84270.833333333328</v>
      </c>
      <c r="D25" s="31">
        <f t="shared" si="2"/>
        <v>84270.833333333328</v>
      </c>
      <c r="E25" s="31">
        <f>E23*1000/12/E24</f>
        <v>84270.833333333328</v>
      </c>
      <c r="F25" s="41"/>
      <c r="G25" s="41"/>
    </row>
    <row r="26" spans="1:8" s="18" customFormat="1" ht="25.5">
      <c r="A26" s="20" t="s">
        <v>23</v>
      </c>
      <c r="B26" s="48" t="s">
        <v>2</v>
      </c>
      <c r="C26" s="31">
        <v>15088</v>
      </c>
      <c r="D26" s="31">
        <f t="shared" si="2"/>
        <v>15088</v>
      </c>
      <c r="E26" s="31">
        <v>15088</v>
      </c>
      <c r="F26" s="41"/>
      <c r="G26" s="41"/>
    </row>
    <row r="27" spans="1:8" s="18" customFormat="1">
      <c r="A27" s="21" t="s">
        <v>4</v>
      </c>
      <c r="B27" s="50" t="s">
        <v>3</v>
      </c>
      <c r="C27" s="31">
        <v>24</v>
      </c>
      <c r="D27" s="31">
        <v>24</v>
      </c>
      <c r="E27" s="31">
        <v>24</v>
      </c>
      <c r="F27" s="41"/>
      <c r="G27" s="41"/>
    </row>
    <row r="28" spans="1:8" s="18" customFormat="1" ht="21.95" customHeight="1">
      <c r="A28" s="21" t="s">
        <v>26</v>
      </c>
      <c r="B28" s="48" t="s">
        <v>27</v>
      </c>
      <c r="C28" s="31">
        <f>C26/C27*1000/12</f>
        <v>52388.888888888883</v>
      </c>
      <c r="D28" s="31">
        <f t="shared" si="2"/>
        <v>52388.888888888883</v>
      </c>
      <c r="E28" s="31">
        <f>E26/E27*1000/12</f>
        <v>52388.888888888883</v>
      </c>
      <c r="F28" s="41"/>
      <c r="G28" s="41"/>
    </row>
    <row r="29" spans="1:8" s="18" customFormat="1" ht="25.5">
      <c r="A29" s="16" t="s">
        <v>5</v>
      </c>
      <c r="B29" s="48" t="s">
        <v>2</v>
      </c>
      <c r="C29" s="31">
        <v>7864</v>
      </c>
      <c r="D29" s="31">
        <f t="shared" si="2"/>
        <v>7864</v>
      </c>
      <c r="E29" s="31">
        <v>7864</v>
      </c>
      <c r="F29" s="41"/>
      <c r="G29" s="41"/>
    </row>
    <row r="30" spans="1:8" s="18" customFormat="1" ht="36.75">
      <c r="A30" s="24" t="s">
        <v>6</v>
      </c>
      <c r="B30" s="48" t="s">
        <v>2</v>
      </c>
      <c r="C30" s="31">
        <v>2766</v>
      </c>
      <c r="D30" s="31">
        <f t="shared" si="2"/>
        <v>2766</v>
      </c>
      <c r="E30" s="31">
        <v>2766</v>
      </c>
      <c r="F30" s="41"/>
      <c r="G30" s="41"/>
    </row>
    <row r="31" spans="1:8" ht="25.5">
      <c r="A31" s="12" t="s">
        <v>7</v>
      </c>
      <c r="B31" s="48" t="s">
        <v>2</v>
      </c>
      <c r="C31" s="31">
        <v>0</v>
      </c>
      <c r="D31" s="31">
        <f t="shared" si="2"/>
        <v>0</v>
      </c>
      <c r="E31" s="31">
        <v>0</v>
      </c>
    </row>
    <row r="32" spans="1:8" ht="36.75">
      <c r="A32" s="12" t="s">
        <v>8</v>
      </c>
      <c r="B32" s="48" t="s">
        <v>2</v>
      </c>
      <c r="C32" s="31">
        <v>1169</v>
      </c>
      <c r="D32" s="31">
        <f t="shared" si="2"/>
        <v>1169</v>
      </c>
      <c r="E32" s="31">
        <v>1169</v>
      </c>
    </row>
    <row r="33" spans="1:5" ht="38.25" customHeight="1">
      <c r="A33" s="12" t="s">
        <v>9</v>
      </c>
      <c r="B33" s="48" t="s">
        <v>2</v>
      </c>
      <c r="C33" s="31">
        <v>17690</v>
      </c>
      <c r="D33" s="31">
        <f t="shared" si="2"/>
        <v>17690</v>
      </c>
      <c r="E33" s="31">
        <v>17690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B9" sqref="B1:F1048576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1" customWidth="1"/>
    <col min="5" max="5" width="13.140625" style="41" customWidth="1"/>
    <col min="6" max="6" width="12" style="41" customWidth="1"/>
    <col min="7" max="7" width="12" style="2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" customHeight="1">
      <c r="A4" s="40" t="s">
        <v>56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55" t="s">
        <v>19</v>
      </c>
      <c r="D10" s="55" t="s">
        <v>20</v>
      </c>
      <c r="E10" s="56" t="s">
        <v>14</v>
      </c>
    </row>
    <row r="11" spans="1:7">
      <c r="A11" s="5" t="s">
        <v>21</v>
      </c>
      <c r="B11" s="48" t="s">
        <v>10</v>
      </c>
      <c r="C11" s="25">
        <v>66</v>
      </c>
      <c r="D11" s="25">
        <v>66</v>
      </c>
      <c r="E11" s="25">
        <v>66</v>
      </c>
    </row>
    <row r="12" spans="1:7" ht="25.5">
      <c r="A12" s="10" t="s">
        <v>24</v>
      </c>
      <c r="B12" s="48" t="s">
        <v>2</v>
      </c>
      <c r="C12" s="25">
        <f>(C13-C32)/C11</f>
        <v>876.22121212121215</v>
      </c>
      <c r="D12" s="25">
        <f t="shared" ref="D12:E12" si="0">(D13-D32)/D11</f>
        <v>876.22121212121215</v>
      </c>
      <c r="E12" s="25">
        <f t="shared" si="0"/>
        <v>876.22121212121215</v>
      </c>
    </row>
    <row r="13" spans="1:7" ht="25.5">
      <c r="A13" s="5" t="s">
        <v>11</v>
      </c>
      <c r="B13" s="48" t="s">
        <v>2</v>
      </c>
      <c r="C13" s="25">
        <f>C15+C29+C30+C31+C32+C33</f>
        <v>57866.6</v>
      </c>
      <c r="D13" s="25">
        <f>C13</f>
        <v>57866.6</v>
      </c>
      <c r="E13" s="25">
        <f>E15+E29+E30+E31+E32+E33</f>
        <v>57866.6</v>
      </c>
    </row>
    <row r="14" spans="1:7">
      <c r="A14" s="8" t="s">
        <v>0</v>
      </c>
      <c r="B14" s="49"/>
      <c r="C14" s="25"/>
      <c r="D14" s="25">
        <f t="shared" ref="D14:D33" si="1">C14</f>
        <v>0</v>
      </c>
      <c r="E14" s="25"/>
      <c r="G14" s="15"/>
    </row>
    <row r="15" spans="1:7" ht="25.5">
      <c r="A15" s="5" t="s">
        <v>12</v>
      </c>
      <c r="B15" s="48" t="s">
        <v>2</v>
      </c>
      <c r="C15" s="26">
        <v>43047.6</v>
      </c>
      <c r="D15" s="26">
        <v>43047.6</v>
      </c>
      <c r="E15" s="26">
        <v>43047.6</v>
      </c>
    </row>
    <row r="16" spans="1:7">
      <c r="A16" s="8" t="s">
        <v>1</v>
      </c>
      <c r="B16" s="49"/>
      <c r="C16" s="26"/>
      <c r="D16" s="26"/>
      <c r="E16" s="26"/>
    </row>
    <row r="17" spans="1:6" s="18" customFormat="1" ht="25.5">
      <c r="A17" s="20" t="s">
        <v>30</v>
      </c>
      <c r="B17" s="48" t="s">
        <v>2</v>
      </c>
      <c r="C17" s="26">
        <v>2712.4</v>
      </c>
      <c r="D17" s="26">
        <v>2712.4</v>
      </c>
      <c r="E17" s="26">
        <v>2712.4</v>
      </c>
      <c r="F17" s="41"/>
    </row>
    <row r="18" spans="1:6" s="18" customFormat="1">
      <c r="A18" s="21" t="s">
        <v>4</v>
      </c>
      <c r="B18" s="50" t="s">
        <v>3</v>
      </c>
      <c r="C18" s="26">
        <v>2</v>
      </c>
      <c r="D18" s="26">
        <v>2</v>
      </c>
      <c r="E18" s="26">
        <v>2</v>
      </c>
      <c r="F18" s="41"/>
    </row>
    <row r="19" spans="1:6" s="18" customFormat="1" ht="21.95" customHeight="1">
      <c r="A19" s="21" t="s">
        <v>26</v>
      </c>
      <c r="B19" s="48" t="s">
        <v>27</v>
      </c>
      <c r="C19" s="26">
        <v>113016.7</v>
      </c>
      <c r="D19" s="26">
        <v>113016.7</v>
      </c>
      <c r="E19" s="26">
        <v>113016.7</v>
      </c>
      <c r="F19" s="41"/>
    </row>
    <row r="20" spans="1:6" s="18" customFormat="1" ht="25.5">
      <c r="A20" s="20" t="s">
        <v>31</v>
      </c>
      <c r="B20" s="48" t="s">
        <v>2</v>
      </c>
      <c r="C20" s="26">
        <v>23576.400000000001</v>
      </c>
      <c r="D20" s="26">
        <v>23576.400000000001</v>
      </c>
      <c r="E20" s="26">
        <v>23576.400000000001</v>
      </c>
      <c r="F20" s="41"/>
    </row>
    <row r="21" spans="1:6">
      <c r="A21" s="10" t="s">
        <v>4</v>
      </c>
      <c r="B21" s="50" t="s">
        <v>3</v>
      </c>
      <c r="C21" s="26">
        <v>17</v>
      </c>
      <c r="D21" s="26">
        <v>17</v>
      </c>
      <c r="E21" s="26">
        <v>17</v>
      </c>
    </row>
    <row r="22" spans="1:6" ht="21.95" customHeight="1">
      <c r="A22" s="10" t="s">
        <v>26</v>
      </c>
      <c r="B22" s="48" t="s">
        <v>27</v>
      </c>
      <c r="C22" s="26">
        <v>115570.6</v>
      </c>
      <c r="D22" s="26">
        <v>115570.6</v>
      </c>
      <c r="E22" s="26">
        <v>115570.6</v>
      </c>
    </row>
    <row r="23" spans="1:6" ht="39">
      <c r="A23" s="14" t="s">
        <v>25</v>
      </c>
      <c r="B23" s="48" t="s">
        <v>2</v>
      </c>
      <c r="C23" s="26">
        <v>4406</v>
      </c>
      <c r="D23" s="26">
        <v>4406</v>
      </c>
      <c r="E23" s="26">
        <v>4406</v>
      </c>
    </row>
    <row r="24" spans="1:6">
      <c r="A24" s="10" t="s">
        <v>4</v>
      </c>
      <c r="B24" s="50" t="s">
        <v>3</v>
      </c>
      <c r="C24" s="26">
        <v>5</v>
      </c>
      <c r="D24" s="26">
        <v>5</v>
      </c>
      <c r="E24" s="26">
        <v>5</v>
      </c>
    </row>
    <row r="25" spans="1:6" ht="21.95" customHeight="1">
      <c r="A25" s="10" t="s">
        <v>26</v>
      </c>
      <c r="B25" s="48" t="s">
        <v>27</v>
      </c>
      <c r="C25" s="26">
        <v>73433.3</v>
      </c>
      <c r="D25" s="26">
        <v>73433.3</v>
      </c>
      <c r="E25" s="26">
        <v>73433.3</v>
      </c>
    </row>
    <row r="26" spans="1:6" ht="25.5">
      <c r="A26" s="7" t="s">
        <v>23</v>
      </c>
      <c r="B26" s="48" t="s">
        <v>2</v>
      </c>
      <c r="C26" s="26">
        <v>12352.8</v>
      </c>
      <c r="D26" s="26">
        <v>12352.8</v>
      </c>
      <c r="E26" s="26">
        <v>12352.8</v>
      </c>
    </row>
    <row r="27" spans="1:6">
      <c r="A27" s="10" t="s">
        <v>4</v>
      </c>
      <c r="B27" s="50" t="s">
        <v>3</v>
      </c>
      <c r="C27" s="26">
        <v>17.5</v>
      </c>
      <c r="D27" s="26">
        <v>17.5</v>
      </c>
      <c r="E27" s="26">
        <v>17.5</v>
      </c>
    </row>
    <row r="28" spans="1:6" ht="21.95" customHeight="1">
      <c r="A28" s="10" t="s">
        <v>26</v>
      </c>
      <c r="B28" s="48" t="s">
        <v>27</v>
      </c>
      <c r="C28" s="26">
        <v>58822.9</v>
      </c>
      <c r="D28" s="26">
        <v>58822.9</v>
      </c>
      <c r="E28" s="26">
        <v>58822.9</v>
      </c>
    </row>
    <row r="29" spans="1:6" ht="25.5">
      <c r="A29" s="5" t="s">
        <v>5</v>
      </c>
      <c r="B29" s="48" t="s">
        <v>2</v>
      </c>
      <c r="C29" s="25">
        <v>3219</v>
      </c>
      <c r="D29" s="25">
        <f t="shared" si="1"/>
        <v>3219</v>
      </c>
      <c r="E29" s="25">
        <v>3219</v>
      </c>
    </row>
    <row r="30" spans="1:6" ht="36.75">
      <c r="A30" s="12" t="s">
        <v>6</v>
      </c>
      <c r="B30" s="48" t="s">
        <v>2</v>
      </c>
      <c r="C30" s="25">
        <v>2166</v>
      </c>
      <c r="D30" s="25">
        <f t="shared" si="1"/>
        <v>2166</v>
      </c>
      <c r="E30" s="25">
        <f>D30</f>
        <v>2166</v>
      </c>
    </row>
    <row r="31" spans="1:6" ht="25.5">
      <c r="A31" s="12" t="s">
        <v>7</v>
      </c>
      <c r="B31" s="48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48" t="s">
        <v>2</v>
      </c>
      <c r="C32" s="25">
        <v>36</v>
      </c>
      <c r="D32" s="25">
        <v>36</v>
      </c>
      <c r="E32" s="25">
        <v>36</v>
      </c>
    </row>
    <row r="33" spans="1:5" ht="38.25" customHeight="1">
      <c r="A33" s="12" t="s">
        <v>9</v>
      </c>
      <c r="B33" s="48" t="s">
        <v>2</v>
      </c>
      <c r="C33" s="25">
        <v>9398</v>
      </c>
      <c r="D33" s="25">
        <f t="shared" si="1"/>
        <v>9398</v>
      </c>
      <c r="E33" s="25">
        <f>D33</f>
        <v>9398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N15" sqref="N15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1" customWidth="1"/>
    <col min="5" max="5" width="13.140625" style="41" customWidth="1"/>
    <col min="6" max="6" width="12" style="41" customWidth="1"/>
    <col min="7" max="7" width="12" style="2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" customHeight="1">
      <c r="A4" s="40" t="s">
        <v>57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55" t="s">
        <v>19</v>
      </c>
      <c r="D10" s="55" t="s">
        <v>20</v>
      </c>
      <c r="E10" s="56" t="s">
        <v>14</v>
      </c>
    </row>
    <row r="11" spans="1:7">
      <c r="A11" s="5" t="s">
        <v>21</v>
      </c>
      <c r="B11" s="48" t="s">
        <v>10</v>
      </c>
      <c r="C11" s="25">
        <v>11</v>
      </c>
      <c r="D11" s="25">
        <v>11</v>
      </c>
      <c r="E11" s="25">
        <v>11</v>
      </c>
    </row>
    <row r="12" spans="1:7" ht="25.5">
      <c r="A12" s="10" t="s">
        <v>24</v>
      </c>
      <c r="B12" s="48" t="s">
        <v>2</v>
      </c>
      <c r="C12" s="25">
        <f>(C13-C32)/C11</f>
        <v>1319.0454545454545</v>
      </c>
      <c r="D12" s="25">
        <f t="shared" ref="D12:E12" si="0">(D13-D32)/D11</f>
        <v>1319.0454545454545</v>
      </c>
      <c r="E12" s="25">
        <f t="shared" si="0"/>
        <v>1319.0454545454545</v>
      </c>
    </row>
    <row r="13" spans="1:7" ht="25.5">
      <c r="A13" s="5" t="s">
        <v>11</v>
      </c>
      <c r="B13" s="48" t="s">
        <v>2</v>
      </c>
      <c r="C13" s="25">
        <f>C15+C29+C30+C31+C32+C33</f>
        <v>14515.5</v>
      </c>
      <c r="D13" s="25">
        <f>C13</f>
        <v>14515.5</v>
      </c>
      <c r="E13" s="25">
        <f>E15+E29+E30+E31+E32+E33</f>
        <v>14515.5</v>
      </c>
    </row>
    <row r="14" spans="1:7">
      <c r="A14" s="8" t="s">
        <v>0</v>
      </c>
      <c r="B14" s="49"/>
      <c r="C14" s="25"/>
      <c r="D14" s="25">
        <f t="shared" ref="D14:D33" si="1">C14</f>
        <v>0</v>
      </c>
      <c r="E14" s="25"/>
      <c r="G14" s="15"/>
    </row>
    <row r="15" spans="1:7" ht="25.5">
      <c r="A15" s="5" t="s">
        <v>12</v>
      </c>
      <c r="B15" s="48" t="s">
        <v>2</v>
      </c>
      <c r="C15" s="25">
        <f>C17+C20+C23+C26</f>
        <v>9844.5</v>
      </c>
      <c r="D15" s="25">
        <f t="shared" si="1"/>
        <v>9844.5</v>
      </c>
      <c r="E15" s="25">
        <f>E20+E23+E26</f>
        <v>9844.5</v>
      </c>
    </row>
    <row r="16" spans="1:7">
      <c r="A16" s="8" t="s">
        <v>1</v>
      </c>
      <c r="B16" s="49"/>
      <c r="C16" s="25"/>
      <c r="D16" s="25">
        <f t="shared" si="1"/>
        <v>0</v>
      </c>
      <c r="E16" s="25"/>
    </row>
    <row r="17" spans="1:6" s="18" customFormat="1" ht="25.5">
      <c r="A17" s="20" t="s">
        <v>30</v>
      </c>
      <c r="B17" s="48" t="s">
        <v>2</v>
      </c>
      <c r="C17" s="25"/>
      <c r="D17" s="25">
        <f t="shared" si="1"/>
        <v>0</v>
      </c>
      <c r="E17" s="25"/>
      <c r="F17" s="41"/>
    </row>
    <row r="18" spans="1:6" s="18" customFormat="1">
      <c r="A18" s="21" t="s">
        <v>4</v>
      </c>
      <c r="B18" s="50" t="s">
        <v>3</v>
      </c>
      <c r="C18" s="26"/>
      <c r="D18" s="25">
        <f t="shared" si="1"/>
        <v>0</v>
      </c>
      <c r="E18" s="26"/>
      <c r="F18" s="41"/>
    </row>
    <row r="19" spans="1:6" s="18" customFormat="1" ht="21.95" customHeight="1">
      <c r="A19" s="21" t="s">
        <v>26</v>
      </c>
      <c r="B19" s="48" t="s">
        <v>27</v>
      </c>
      <c r="C19" s="25"/>
      <c r="D19" s="25">
        <f t="shared" si="1"/>
        <v>0</v>
      </c>
      <c r="E19" s="25"/>
      <c r="F19" s="41"/>
    </row>
    <row r="20" spans="1:6" s="18" customFormat="1" ht="25.5">
      <c r="A20" s="20" t="s">
        <v>31</v>
      </c>
      <c r="B20" s="48" t="s">
        <v>2</v>
      </c>
      <c r="C20" s="25">
        <v>6992.9</v>
      </c>
      <c r="D20" s="25">
        <f t="shared" si="1"/>
        <v>6992.9</v>
      </c>
      <c r="E20" s="25">
        <v>6992.9</v>
      </c>
      <c r="F20" s="41"/>
    </row>
    <row r="21" spans="1:6">
      <c r="A21" s="10" t="s">
        <v>4</v>
      </c>
      <c r="B21" s="50" t="s">
        <v>3</v>
      </c>
      <c r="C21" s="26">
        <v>5.74</v>
      </c>
      <c r="D21" s="25">
        <f t="shared" si="1"/>
        <v>5.74</v>
      </c>
      <c r="E21" s="26">
        <v>5.74</v>
      </c>
    </row>
    <row r="22" spans="1:6" ht="21.95" customHeight="1">
      <c r="A22" s="10" t="s">
        <v>26</v>
      </c>
      <c r="B22" s="48" t="s">
        <v>27</v>
      </c>
      <c r="C22" s="25">
        <f>C20/12/C21*1000</f>
        <v>101522.93844367014</v>
      </c>
      <c r="D22" s="25">
        <f t="shared" si="1"/>
        <v>101522.93844367014</v>
      </c>
      <c r="E22" s="25">
        <f t="shared" ref="E22" si="2">E20/12/E21*1000</f>
        <v>101522.93844367014</v>
      </c>
    </row>
    <row r="23" spans="1:6" ht="39">
      <c r="A23" s="14" t="s">
        <v>25</v>
      </c>
      <c r="B23" s="48" t="s">
        <v>2</v>
      </c>
      <c r="C23" s="25">
        <v>164.8</v>
      </c>
      <c r="D23" s="25">
        <f t="shared" si="1"/>
        <v>164.8</v>
      </c>
      <c r="E23" s="25">
        <v>164.8</v>
      </c>
    </row>
    <row r="24" spans="1:6">
      <c r="A24" s="10" t="s">
        <v>4</v>
      </c>
      <c r="B24" s="50" t="s">
        <v>3</v>
      </c>
      <c r="C24" s="26">
        <v>0.25</v>
      </c>
      <c r="D24" s="25">
        <f t="shared" si="1"/>
        <v>0.25</v>
      </c>
      <c r="E24" s="26">
        <v>0.25</v>
      </c>
    </row>
    <row r="25" spans="1:6" ht="21.95" customHeight="1">
      <c r="A25" s="10" t="s">
        <v>26</v>
      </c>
      <c r="B25" s="48" t="s">
        <v>27</v>
      </c>
      <c r="C25" s="25">
        <f>C23/C24/12*1000</f>
        <v>54933.333333333336</v>
      </c>
      <c r="D25" s="25">
        <f t="shared" si="1"/>
        <v>54933.333333333336</v>
      </c>
      <c r="E25" s="25">
        <f t="shared" ref="E25" si="3">E23/E24/12*1000</f>
        <v>54933.333333333336</v>
      </c>
    </row>
    <row r="26" spans="1:6" ht="25.5">
      <c r="A26" s="7" t="s">
        <v>23</v>
      </c>
      <c r="B26" s="48" t="s">
        <v>2</v>
      </c>
      <c r="C26" s="25">
        <v>2686.8</v>
      </c>
      <c r="D26" s="25">
        <f t="shared" si="1"/>
        <v>2686.8</v>
      </c>
      <c r="E26" s="25">
        <v>2686.8</v>
      </c>
    </row>
    <row r="27" spans="1:6">
      <c r="A27" s="10" t="s">
        <v>4</v>
      </c>
      <c r="B27" s="50" t="s">
        <v>3</v>
      </c>
      <c r="C27" s="26">
        <v>4.8</v>
      </c>
      <c r="D27" s="25">
        <f t="shared" si="1"/>
        <v>4.8</v>
      </c>
      <c r="E27" s="26">
        <v>4.8</v>
      </c>
    </row>
    <row r="28" spans="1:6" ht="21.95" customHeight="1">
      <c r="A28" s="10" t="s">
        <v>26</v>
      </c>
      <c r="B28" s="48" t="s">
        <v>27</v>
      </c>
      <c r="C28" s="25">
        <f>C26/12/C27*1000</f>
        <v>46645.833333333336</v>
      </c>
      <c r="D28" s="25">
        <f t="shared" si="1"/>
        <v>46645.833333333336</v>
      </c>
      <c r="E28" s="25">
        <f t="shared" ref="E28" si="4">E26/12/E27*1000</f>
        <v>46645.833333333336</v>
      </c>
    </row>
    <row r="29" spans="1:6" ht="25.5">
      <c r="A29" s="5" t="s">
        <v>5</v>
      </c>
      <c r="B29" s="48" t="s">
        <v>2</v>
      </c>
      <c r="C29" s="25">
        <v>705</v>
      </c>
      <c r="D29" s="25">
        <f t="shared" si="1"/>
        <v>705</v>
      </c>
      <c r="E29" s="25">
        <v>705</v>
      </c>
    </row>
    <row r="30" spans="1:6" ht="36.75">
      <c r="A30" s="12" t="s">
        <v>6</v>
      </c>
      <c r="B30" s="48" t="s">
        <v>2</v>
      </c>
      <c r="C30" s="25">
        <v>1156</v>
      </c>
      <c r="D30" s="25">
        <f t="shared" si="1"/>
        <v>1156</v>
      </c>
      <c r="E30" s="25">
        <f>D30</f>
        <v>1156</v>
      </c>
    </row>
    <row r="31" spans="1:6" ht="25.5">
      <c r="A31" s="12" t="s">
        <v>7</v>
      </c>
      <c r="B31" s="48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48" t="s">
        <v>2</v>
      </c>
      <c r="C32" s="25">
        <v>6</v>
      </c>
      <c r="D32" s="25">
        <v>6</v>
      </c>
      <c r="E32" s="25">
        <v>6</v>
      </c>
    </row>
    <row r="33" spans="1:5" ht="38.25" customHeight="1">
      <c r="A33" s="12" t="s">
        <v>9</v>
      </c>
      <c r="B33" s="48" t="s">
        <v>2</v>
      </c>
      <c r="C33" s="25">
        <v>2804</v>
      </c>
      <c r="D33" s="25">
        <f t="shared" si="1"/>
        <v>2804</v>
      </c>
      <c r="E33" s="25">
        <f>D33</f>
        <v>2804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B9" sqref="B1:G1048576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1" customWidth="1"/>
    <col min="5" max="5" width="13.140625" style="41" customWidth="1"/>
    <col min="6" max="7" width="12" style="41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" customHeight="1">
      <c r="A4" s="40" t="s">
        <v>58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55" t="s">
        <v>19</v>
      </c>
      <c r="D10" s="55" t="s">
        <v>20</v>
      </c>
      <c r="E10" s="56" t="s">
        <v>14</v>
      </c>
    </row>
    <row r="11" spans="1:7">
      <c r="A11" s="5" t="s">
        <v>21</v>
      </c>
      <c r="B11" s="48" t="s">
        <v>10</v>
      </c>
      <c r="C11" s="25">
        <v>39</v>
      </c>
      <c r="D11" s="25">
        <v>39</v>
      </c>
      <c r="E11" s="25">
        <v>39</v>
      </c>
    </row>
    <row r="12" spans="1:7" ht="25.5">
      <c r="A12" s="10" t="s">
        <v>24</v>
      </c>
      <c r="B12" s="48" t="s">
        <v>2</v>
      </c>
      <c r="C12" s="25">
        <f>(C13-C32)/C11</f>
        <v>938.02051282051286</v>
      </c>
      <c r="D12" s="25">
        <f t="shared" ref="D12:E12" si="0">(D13-D32)/D11</f>
        <v>938.02051282051286</v>
      </c>
      <c r="E12" s="25">
        <f t="shared" si="0"/>
        <v>938.02051282051286</v>
      </c>
    </row>
    <row r="13" spans="1:7" ht="25.5">
      <c r="A13" s="5" t="s">
        <v>11</v>
      </c>
      <c r="B13" s="48" t="s">
        <v>2</v>
      </c>
      <c r="C13" s="25">
        <f>C15+C29+C30+C31+C32+C33</f>
        <v>36595.800000000003</v>
      </c>
      <c r="D13" s="25">
        <f>C13</f>
        <v>36595.800000000003</v>
      </c>
      <c r="E13" s="25">
        <f>E15+E29+E30+E31+E32+E33</f>
        <v>36595.800000000003</v>
      </c>
    </row>
    <row r="14" spans="1:7">
      <c r="A14" s="8" t="s">
        <v>0</v>
      </c>
      <c r="B14" s="49"/>
      <c r="C14" s="25"/>
      <c r="D14" s="25">
        <f t="shared" ref="D14:D33" si="1">C14</f>
        <v>0</v>
      </c>
      <c r="E14" s="25"/>
      <c r="G14" s="43"/>
    </row>
    <row r="15" spans="1:7" ht="25.5">
      <c r="A15" s="5" t="s">
        <v>12</v>
      </c>
      <c r="B15" s="48" t="s">
        <v>2</v>
      </c>
      <c r="C15" s="31">
        <v>31852.799999999999</v>
      </c>
      <c r="D15" s="31">
        <v>31852.799999999999</v>
      </c>
      <c r="E15" s="31">
        <v>31852.799999999999</v>
      </c>
    </row>
    <row r="16" spans="1:7">
      <c r="A16" s="8" t="s">
        <v>1</v>
      </c>
      <c r="B16" s="49"/>
      <c r="C16" s="31"/>
      <c r="D16" s="31"/>
      <c r="E16" s="31"/>
    </row>
    <row r="17" spans="1:7" s="18" customFormat="1" ht="25.5">
      <c r="A17" s="20" t="s">
        <v>30</v>
      </c>
      <c r="B17" s="48" t="s">
        <v>2</v>
      </c>
      <c r="C17" s="31">
        <v>2770</v>
      </c>
      <c r="D17" s="31">
        <v>2770</v>
      </c>
      <c r="E17" s="31">
        <v>2770</v>
      </c>
      <c r="F17" s="41"/>
      <c r="G17" s="41"/>
    </row>
    <row r="18" spans="1:7" s="18" customFormat="1">
      <c r="A18" s="21" t="s">
        <v>4</v>
      </c>
      <c r="B18" s="50" t="s">
        <v>3</v>
      </c>
      <c r="C18" s="33">
        <v>2</v>
      </c>
      <c r="D18" s="33">
        <v>2</v>
      </c>
      <c r="E18" s="33">
        <v>2</v>
      </c>
      <c r="F18" s="41"/>
      <c r="G18" s="41"/>
    </row>
    <row r="19" spans="1:7" s="18" customFormat="1" ht="21.95" customHeight="1">
      <c r="A19" s="21" t="s">
        <v>26</v>
      </c>
      <c r="B19" s="48" t="s">
        <v>27</v>
      </c>
      <c r="C19" s="31">
        <v>115416.7</v>
      </c>
      <c r="D19" s="31">
        <v>115416.7</v>
      </c>
      <c r="E19" s="31">
        <v>115416.7</v>
      </c>
      <c r="F19" s="41"/>
      <c r="G19" s="41"/>
    </row>
    <row r="20" spans="1:7" s="18" customFormat="1" ht="25.5">
      <c r="A20" s="20" t="s">
        <v>31</v>
      </c>
      <c r="B20" s="48" t="s">
        <v>2</v>
      </c>
      <c r="C20" s="31">
        <v>16733.2</v>
      </c>
      <c r="D20" s="31">
        <v>16733.2</v>
      </c>
      <c r="E20" s="31">
        <v>16733.2</v>
      </c>
      <c r="F20" s="41"/>
      <c r="G20" s="41"/>
    </row>
    <row r="21" spans="1:7">
      <c r="A21" s="10" t="s">
        <v>4</v>
      </c>
      <c r="B21" s="50" t="s">
        <v>3</v>
      </c>
      <c r="C21" s="33">
        <v>11</v>
      </c>
      <c r="D21" s="33">
        <v>11</v>
      </c>
      <c r="E21" s="33">
        <v>11</v>
      </c>
    </row>
    <row r="22" spans="1:7" ht="21.95" customHeight="1">
      <c r="A22" s="10" t="s">
        <v>26</v>
      </c>
      <c r="B22" s="48" t="s">
        <v>27</v>
      </c>
      <c r="C22" s="31">
        <f t="shared" ref="C22:E22" si="2">C20/12/C21*1000</f>
        <v>126766.66666666667</v>
      </c>
      <c r="D22" s="31">
        <f t="shared" si="2"/>
        <v>126766.66666666667</v>
      </c>
      <c r="E22" s="31">
        <f t="shared" si="2"/>
        <v>126766.66666666667</v>
      </c>
    </row>
    <row r="23" spans="1:7" ht="39">
      <c r="A23" s="14" t="s">
        <v>25</v>
      </c>
      <c r="B23" s="48" t="s">
        <v>2</v>
      </c>
      <c r="C23" s="31">
        <v>2609.1999999999998</v>
      </c>
      <c r="D23" s="31">
        <v>2609.1999999999998</v>
      </c>
      <c r="E23" s="31">
        <v>2609.1999999999998</v>
      </c>
    </row>
    <row r="24" spans="1:7">
      <c r="A24" s="10" t="s">
        <v>4</v>
      </c>
      <c r="B24" s="50" t="s">
        <v>3</v>
      </c>
      <c r="C24" s="33">
        <v>3</v>
      </c>
      <c r="D24" s="33">
        <v>3</v>
      </c>
      <c r="E24" s="33">
        <v>3</v>
      </c>
    </row>
    <row r="25" spans="1:7" ht="21.95" customHeight="1">
      <c r="A25" s="10" t="s">
        <v>26</v>
      </c>
      <c r="B25" s="48" t="s">
        <v>27</v>
      </c>
      <c r="C25" s="31">
        <f t="shared" ref="C25:E25" si="3">C23/C24/12*1000</f>
        <v>72477.777777777781</v>
      </c>
      <c r="D25" s="31">
        <f t="shared" si="3"/>
        <v>72477.777777777781</v>
      </c>
      <c r="E25" s="31">
        <f t="shared" si="3"/>
        <v>72477.777777777781</v>
      </c>
    </row>
    <row r="26" spans="1:7" ht="25.5">
      <c r="A26" s="7" t="s">
        <v>23</v>
      </c>
      <c r="B26" s="48" t="s">
        <v>2</v>
      </c>
      <c r="C26" s="31">
        <v>9740.4</v>
      </c>
      <c r="D26" s="31">
        <v>9740.4</v>
      </c>
      <c r="E26" s="31">
        <v>9740.4</v>
      </c>
    </row>
    <row r="27" spans="1:7">
      <c r="A27" s="10" t="s">
        <v>4</v>
      </c>
      <c r="B27" s="50" t="s">
        <v>3</v>
      </c>
      <c r="C27" s="33">
        <v>15</v>
      </c>
      <c r="D27" s="33">
        <v>15</v>
      </c>
      <c r="E27" s="33">
        <v>15</v>
      </c>
    </row>
    <row r="28" spans="1:7" ht="21.95" customHeight="1">
      <c r="A28" s="10" t="s">
        <v>26</v>
      </c>
      <c r="B28" s="48" t="s">
        <v>27</v>
      </c>
      <c r="C28" s="31">
        <f t="shared" ref="C28:E28" si="4">C26/12/C27*1000</f>
        <v>54113.333333333328</v>
      </c>
      <c r="D28" s="31">
        <f t="shared" si="4"/>
        <v>54113.333333333328</v>
      </c>
      <c r="E28" s="31">
        <f t="shared" si="4"/>
        <v>54113.333333333328</v>
      </c>
    </row>
    <row r="29" spans="1:7" ht="25.5">
      <c r="A29" s="5" t="s">
        <v>5</v>
      </c>
      <c r="B29" s="48" t="s">
        <v>2</v>
      </c>
      <c r="C29" s="25">
        <v>2200</v>
      </c>
      <c r="D29" s="25">
        <f t="shared" si="1"/>
        <v>2200</v>
      </c>
      <c r="E29" s="25">
        <v>2200</v>
      </c>
    </row>
    <row r="30" spans="1:7" ht="36.75">
      <c r="A30" s="12" t="s">
        <v>6</v>
      </c>
      <c r="B30" s="48" t="s">
        <v>2</v>
      </c>
      <c r="C30" s="25">
        <v>878</v>
      </c>
      <c r="D30" s="25">
        <f t="shared" si="1"/>
        <v>878</v>
      </c>
      <c r="E30" s="25">
        <f>D30</f>
        <v>878</v>
      </c>
    </row>
    <row r="31" spans="1:7" ht="25.5">
      <c r="A31" s="12" t="s">
        <v>7</v>
      </c>
      <c r="B31" s="4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48" t="s">
        <v>2</v>
      </c>
      <c r="C32" s="25">
        <v>13</v>
      </c>
      <c r="D32" s="25">
        <v>13</v>
      </c>
      <c r="E32" s="25">
        <v>13</v>
      </c>
    </row>
    <row r="33" spans="1:5" ht="38.25" customHeight="1">
      <c r="A33" s="12" t="s">
        <v>9</v>
      </c>
      <c r="B33" s="48" t="s">
        <v>2</v>
      </c>
      <c r="C33" s="25">
        <v>1652</v>
      </c>
      <c r="D33" s="25">
        <f t="shared" si="1"/>
        <v>1652</v>
      </c>
      <c r="E33" s="25">
        <f>D33</f>
        <v>1652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B9" sqref="B1:F1048576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1" customWidth="1"/>
    <col min="5" max="5" width="13.140625" style="41" customWidth="1"/>
    <col min="6" max="6" width="12" style="41" customWidth="1"/>
    <col min="7" max="7" width="12" style="2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" customHeight="1">
      <c r="A4" s="40" t="s">
        <v>59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55" t="s">
        <v>19</v>
      </c>
      <c r="D10" s="55" t="s">
        <v>20</v>
      </c>
      <c r="E10" s="56" t="s">
        <v>14</v>
      </c>
    </row>
    <row r="11" spans="1:7">
      <c r="A11" s="5" t="s">
        <v>21</v>
      </c>
      <c r="B11" s="48" t="s">
        <v>10</v>
      </c>
      <c r="C11" s="25">
        <v>133</v>
      </c>
      <c r="D11" s="25">
        <v>133</v>
      </c>
      <c r="E11" s="25">
        <v>133</v>
      </c>
    </row>
    <row r="12" spans="1:7" ht="25.5">
      <c r="A12" s="10" t="s">
        <v>24</v>
      </c>
      <c r="B12" s="48" t="s">
        <v>2</v>
      </c>
      <c r="C12" s="25">
        <f>(C13-C32)/C11</f>
        <v>488.48120300751879</v>
      </c>
      <c r="D12" s="25">
        <f t="shared" ref="D12:E12" si="0">(D13-D32)/D11</f>
        <v>488.48120300751879</v>
      </c>
      <c r="E12" s="25">
        <f t="shared" si="0"/>
        <v>488.48120300751879</v>
      </c>
    </row>
    <row r="13" spans="1:7" ht="25.5">
      <c r="A13" s="5" t="s">
        <v>11</v>
      </c>
      <c r="B13" s="48" t="s">
        <v>2</v>
      </c>
      <c r="C13" s="25">
        <f>C15+C29+C30+C31+C32+C33</f>
        <v>65652</v>
      </c>
      <c r="D13" s="25">
        <f>C13</f>
        <v>65652</v>
      </c>
      <c r="E13" s="25">
        <f>E15+E29+E30+E31+E32+E33</f>
        <v>65652</v>
      </c>
    </row>
    <row r="14" spans="1:7">
      <c r="A14" s="8" t="s">
        <v>0</v>
      </c>
      <c r="B14" s="49"/>
      <c r="C14" s="25"/>
      <c r="D14" s="25">
        <f t="shared" ref="D14:D33" si="1">C14</f>
        <v>0</v>
      </c>
      <c r="E14" s="25"/>
      <c r="G14" s="15"/>
    </row>
    <row r="15" spans="1:7" ht="25.5">
      <c r="A15" s="5" t="s">
        <v>12</v>
      </c>
      <c r="B15" s="48" t="s">
        <v>2</v>
      </c>
      <c r="C15" s="31">
        <f>C17+C20+C23+C26</f>
        <v>50064</v>
      </c>
      <c r="D15" s="31">
        <f>C15</f>
        <v>50064</v>
      </c>
      <c r="E15" s="31">
        <f>E17+E20+E23+E26</f>
        <v>50064</v>
      </c>
    </row>
    <row r="16" spans="1:7">
      <c r="A16" s="8" t="s">
        <v>1</v>
      </c>
      <c r="B16" s="49"/>
      <c r="C16" s="31">
        <v>0</v>
      </c>
      <c r="D16" s="31">
        <v>0</v>
      </c>
      <c r="E16" s="31">
        <v>0</v>
      </c>
    </row>
    <row r="17" spans="1:6" s="18" customFormat="1" ht="25.5">
      <c r="A17" s="20" t="s">
        <v>30</v>
      </c>
      <c r="B17" s="48" t="s">
        <v>2</v>
      </c>
      <c r="C17" s="31">
        <v>4360</v>
      </c>
      <c r="D17" s="31">
        <f>C17</f>
        <v>4360</v>
      </c>
      <c r="E17" s="31">
        <v>4360</v>
      </c>
      <c r="F17" s="41"/>
    </row>
    <row r="18" spans="1:6" s="18" customFormat="1">
      <c r="A18" s="21" t="s">
        <v>4</v>
      </c>
      <c r="B18" s="50" t="s">
        <v>3</v>
      </c>
      <c r="C18" s="31">
        <v>3</v>
      </c>
      <c r="D18" s="31">
        <v>3</v>
      </c>
      <c r="E18" s="31">
        <v>3</v>
      </c>
      <c r="F18" s="41"/>
    </row>
    <row r="19" spans="1:6" s="18" customFormat="1" ht="21.95" customHeight="1">
      <c r="A19" s="21" t="s">
        <v>26</v>
      </c>
      <c r="B19" s="48" t="s">
        <v>27</v>
      </c>
      <c r="C19" s="31">
        <f>C17*1000/12/C18</f>
        <v>121111.11111111111</v>
      </c>
      <c r="D19" s="31">
        <f t="shared" ref="D19:D28" si="2">C19</f>
        <v>121111.11111111111</v>
      </c>
      <c r="E19" s="31">
        <f>E17*1000/12/E18</f>
        <v>121111.11111111111</v>
      </c>
      <c r="F19" s="41"/>
    </row>
    <row r="20" spans="1:6" s="18" customFormat="1" ht="25.5">
      <c r="A20" s="20" t="s">
        <v>31</v>
      </c>
      <c r="B20" s="48" t="s">
        <v>2</v>
      </c>
      <c r="C20" s="31">
        <v>36060</v>
      </c>
      <c r="D20" s="31">
        <f t="shared" si="2"/>
        <v>36060</v>
      </c>
      <c r="E20" s="31">
        <v>36060</v>
      </c>
      <c r="F20" s="41"/>
    </row>
    <row r="21" spans="1:6">
      <c r="A21" s="10" t="s">
        <v>4</v>
      </c>
      <c r="B21" s="50" t="s">
        <v>3</v>
      </c>
      <c r="C21" s="31">
        <v>36.799999999999997</v>
      </c>
      <c r="D21" s="31">
        <f t="shared" si="2"/>
        <v>36.799999999999997</v>
      </c>
      <c r="E21" s="31">
        <v>36.799999999999997</v>
      </c>
    </row>
    <row r="22" spans="1:6" ht="21.95" customHeight="1">
      <c r="A22" s="10" t="s">
        <v>26</v>
      </c>
      <c r="B22" s="48" t="s">
        <v>27</v>
      </c>
      <c r="C22" s="31">
        <f>C20*1000/12/C21</f>
        <v>81657.608695652176</v>
      </c>
      <c r="D22" s="31">
        <f t="shared" si="2"/>
        <v>81657.608695652176</v>
      </c>
      <c r="E22" s="31">
        <f>E20*1000/12/E21</f>
        <v>81657.608695652176</v>
      </c>
    </row>
    <row r="23" spans="1:6" ht="39">
      <c r="A23" s="14" t="s">
        <v>25</v>
      </c>
      <c r="B23" s="48" t="s">
        <v>2</v>
      </c>
      <c r="C23" s="31">
        <v>3732</v>
      </c>
      <c r="D23" s="31">
        <f t="shared" si="2"/>
        <v>3732</v>
      </c>
      <c r="E23" s="31">
        <v>3732</v>
      </c>
    </row>
    <row r="24" spans="1:6">
      <c r="A24" s="10" t="s">
        <v>4</v>
      </c>
      <c r="B24" s="50" t="s">
        <v>3</v>
      </c>
      <c r="C24" s="31">
        <v>4.3</v>
      </c>
      <c r="D24" s="31">
        <v>4.3</v>
      </c>
      <c r="E24" s="31">
        <v>4.3</v>
      </c>
    </row>
    <row r="25" spans="1:6" ht="21.95" customHeight="1">
      <c r="A25" s="10" t="s">
        <v>26</v>
      </c>
      <c r="B25" s="48" t="s">
        <v>27</v>
      </c>
      <c r="C25" s="31">
        <f>C23*1000/12/C24</f>
        <v>72325.58139534884</v>
      </c>
      <c r="D25" s="31">
        <f t="shared" si="2"/>
        <v>72325.58139534884</v>
      </c>
      <c r="E25" s="31">
        <f>E23*1000/12/E24</f>
        <v>72325.58139534884</v>
      </c>
    </row>
    <row r="26" spans="1:6" ht="25.5">
      <c r="A26" s="7" t="s">
        <v>23</v>
      </c>
      <c r="B26" s="48" t="s">
        <v>2</v>
      </c>
      <c r="C26" s="31">
        <v>5912</v>
      </c>
      <c r="D26" s="31">
        <f t="shared" si="2"/>
        <v>5912</v>
      </c>
      <c r="E26" s="31">
        <v>5912</v>
      </c>
    </row>
    <row r="27" spans="1:6">
      <c r="A27" s="10" t="s">
        <v>4</v>
      </c>
      <c r="B27" s="50" t="s">
        <v>3</v>
      </c>
      <c r="C27" s="31">
        <v>11</v>
      </c>
      <c r="D27" s="31">
        <v>11</v>
      </c>
      <c r="E27" s="31">
        <v>11</v>
      </c>
    </row>
    <row r="28" spans="1:6" ht="21.95" customHeight="1">
      <c r="A28" s="10" t="s">
        <v>26</v>
      </c>
      <c r="B28" s="48" t="s">
        <v>27</v>
      </c>
      <c r="C28" s="31">
        <f>C26/C27*1000/12</f>
        <v>44787.878787878792</v>
      </c>
      <c r="D28" s="31">
        <f t="shared" si="2"/>
        <v>44787.878787878792</v>
      </c>
      <c r="E28" s="31">
        <f>E26/E27*1000/12</f>
        <v>44787.878787878792</v>
      </c>
    </row>
    <row r="29" spans="1:6" ht="25.5">
      <c r="A29" s="5" t="s">
        <v>5</v>
      </c>
      <c r="B29" s="48" t="s">
        <v>2</v>
      </c>
      <c r="C29" s="25">
        <v>5314</v>
      </c>
      <c r="D29" s="25">
        <f t="shared" si="1"/>
        <v>5314</v>
      </c>
      <c r="E29" s="25">
        <v>5314</v>
      </c>
    </row>
    <row r="30" spans="1:6" ht="36.75">
      <c r="A30" s="12" t="s">
        <v>6</v>
      </c>
      <c r="B30" s="48" t="s">
        <v>2</v>
      </c>
      <c r="C30" s="25">
        <v>3609</v>
      </c>
      <c r="D30" s="25">
        <f t="shared" si="1"/>
        <v>3609</v>
      </c>
      <c r="E30" s="25">
        <f>D30</f>
        <v>3609</v>
      </c>
    </row>
    <row r="31" spans="1:6" ht="25.5">
      <c r="A31" s="12" t="s">
        <v>7</v>
      </c>
      <c r="B31" s="48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48" t="s">
        <v>2</v>
      </c>
      <c r="C32" s="25">
        <v>684</v>
      </c>
      <c r="D32" s="25">
        <v>684</v>
      </c>
      <c r="E32" s="25">
        <v>684</v>
      </c>
    </row>
    <row r="33" spans="1:5" ht="38.25" customHeight="1">
      <c r="A33" s="12" t="s">
        <v>9</v>
      </c>
      <c r="B33" s="48" t="s">
        <v>2</v>
      </c>
      <c r="C33" s="25">
        <v>5981</v>
      </c>
      <c r="D33" s="25">
        <f t="shared" si="1"/>
        <v>5981</v>
      </c>
      <c r="E33" s="25">
        <f>D33</f>
        <v>5981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B9" sqref="B1:F1048576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1" customWidth="1"/>
    <col min="5" max="5" width="13.140625" style="41" customWidth="1"/>
    <col min="6" max="6" width="12" style="41" customWidth="1"/>
    <col min="7" max="7" width="12" style="2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" customHeight="1">
      <c r="A4" s="40" t="s">
        <v>60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55" t="s">
        <v>19</v>
      </c>
      <c r="D10" s="55" t="s">
        <v>20</v>
      </c>
      <c r="E10" s="56" t="s">
        <v>14</v>
      </c>
    </row>
    <row r="11" spans="1:7">
      <c r="A11" s="5" t="s">
        <v>21</v>
      </c>
      <c r="B11" s="48" t="s">
        <v>10</v>
      </c>
      <c r="C11" s="25">
        <v>7</v>
      </c>
      <c r="D11" s="25">
        <v>7</v>
      </c>
      <c r="E11" s="25">
        <v>7</v>
      </c>
    </row>
    <row r="12" spans="1:7" ht="25.5">
      <c r="A12" s="10" t="s">
        <v>24</v>
      </c>
      <c r="B12" s="48" t="s">
        <v>2</v>
      </c>
      <c r="C12" s="25">
        <f>(C13-C32)/C11</f>
        <v>2594.2285714285713</v>
      </c>
      <c r="D12" s="25">
        <f t="shared" ref="D12:E12" si="0">(D13-D32)/D11</f>
        <v>2594.2285714285713</v>
      </c>
      <c r="E12" s="25">
        <f t="shared" si="0"/>
        <v>2594.2285714285713</v>
      </c>
    </row>
    <row r="13" spans="1:7" ht="25.5">
      <c r="A13" s="5" t="s">
        <v>11</v>
      </c>
      <c r="B13" s="48" t="s">
        <v>2</v>
      </c>
      <c r="C13" s="25">
        <f>C15+C29+C30+C31+C32+C33</f>
        <v>18172.599999999999</v>
      </c>
      <c r="D13" s="25">
        <f>C13</f>
        <v>18172.599999999999</v>
      </c>
      <c r="E13" s="25">
        <f>E15+E29+E30+E31+E32+E33</f>
        <v>18172.599999999999</v>
      </c>
    </row>
    <row r="14" spans="1:7">
      <c r="A14" s="8" t="s">
        <v>0</v>
      </c>
      <c r="B14" s="49"/>
      <c r="C14" s="25"/>
      <c r="D14" s="25">
        <f t="shared" ref="D14:D33" si="1">C14</f>
        <v>0</v>
      </c>
      <c r="E14" s="25"/>
      <c r="G14" s="15"/>
    </row>
    <row r="15" spans="1:7" ht="25.5">
      <c r="A15" s="5" t="s">
        <v>12</v>
      </c>
      <c r="B15" s="48" t="s">
        <v>2</v>
      </c>
      <c r="C15" s="31">
        <f t="shared" ref="C15:D15" si="2">C17+C20+C23+C26</f>
        <v>13705.599999999999</v>
      </c>
      <c r="D15" s="31">
        <f t="shared" si="2"/>
        <v>13705.599999999999</v>
      </c>
      <c r="E15" s="31">
        <f>E17+E20+E23+E26</f>
        <v>13705.599999999999</v>
      </c>
    </row>
    <row r="16" spans="1:7">
      <c r="A16" s="8" t="s">
        <v>1</v>
      </c>
      <c r="B16" s="49"/>
      <c r="C16" s="31"/>
      <c r="D16" s="31"/>
      <c r="E16" s="31"/>
    </row>
    <row r="17" spans="1:6" s="18" customFormat="1" ht="25.5">
      <c r="A17" s="20" t="s">
        <v>30</v>
      </c>
      <c r="B17" s="48" t="s">
        <v>2</v>
      </c>
      <c r="C17" s="31"/>
      <c r="D17" s="31"/>
      <c r="E17" s="31"/>
      <c r="F17" s="41"/>
    </row>
    <row r="18" spans="1:6" s="18" customFormat="1">
      <c r="A18" s="21" t="s">
        <v>4</v>
      </c>
      <c r="B18" s="50" t="s">
        <v>3</v>
      </c>
      <c r="C18" s="33"/>
      <c r="D18" s="33"/>
      <c r="E18" s="33"/>
      <c r="F18" s="41"/>
    </row>
    <row r="19" spans="1:6" s="18" customFormat="1" ht="21.95" customHeight="1">
      <c r="A19" s="21" t="s">
        <v>26</v>
      </c>
      <c r="B19" s="48" t="s">
        <v>27</v>
      </c>
      <c r="C19" s="31"/>
      <c r="D19" s="31"/>
      <c r="E19" s="31"/>
      <c r="F19" s="41"/>
    </row>
    <row r="20" spans="1:6" s="18" customFormat="1" ht="25.5">
      <c r="A20" s="20" t="s">
        <v>31</v>
      </c>
      <c r="B20" s="48" t="s">
        <v>2</v>
      </c>
      <c r="C20" s="31">
        <v>5448</v>
      </c>
      <c r="D20" s="31">
        <v>5448</v>
      </c>
      <c r="E20" s="31">
        <v>5448</v>
      </c>
      <c r="F20" s="41"/>
    </row>
    <row r="21" spans="1:6">
      <c r="A21" s="10" t="s">
        <v>4</v>
      </c>
      <c r="B21" s="50" t="s">
        <v>3</v>
      </c>
      <c r="C21" s="33">
        <v>5.9</v>
      </c>
      <c r="D21" s="33">
        <v>5.9</v>
      </c>
      <c r="E21" s="33">
        <v>5.9</v>
      </c>
    </row>
    <row r="22" spans="1:6" ht="21.95" customHeight="1">
      <c r="A22" s="10" t="s">
        <v>26</v>
      </c>
      <c r="B22" s="48" t="s">
        <v>27</v>
      </c>
      <c r="C22" s="31">
        <f t="shared" ref="C22:E22" si="3">C20/12/C21*1000</f>
        <v>76949.152542372874</v>
      </c>
      <c r="D22" s="31">
        <f t="shared" si="3"/>
        <v>76949.152542372874</v>
      </c>
      <c r="E22" s="31">
        <f t="shared" si="3"/>
        <v>76949.152542372874</v>
      </c>
    </row>
    <row r="23" spans="1:6" ht="39">
      <c r="A23" s="14" t="s">
        <v>25</v>
      </c>
      <c r="B23" s="48" t="s">
        <v>2</v>
      </c>
      <c r="C23" s="31">
        <v>1055.2</v>
      </c>
      <c r="D23" s="31">
        <v>1055.2</v>
      </c>
      <c r="E23" s="31">
        <v>1055.2</v>
      </c>
    </row>
    <row r="24" spans="1:6">
      <c r="A24" s="10" t="s">
        <v>4</v>
      </c>
      <c r="B24" s="50" t="s">
        <v>3</v>
      </c>
      <c r="C24" s="33">
        <v>1.8</v>
      </c>
      <c r="D24" s="33">
        <v>1.8</v>
      </c>
      <c r="E24" s="33">
        <v>1.8</v>
      </c>
    </row>
    <row r="25" spans="1:6" ht="21.95" customHeight="1">
      <c r="A25" s="10" t="s">
        <v>26</v>
      </c>
      <c r="B25" s="48" t="s">
        <v>27</v>
      </c>
      <c r="C25" s="31">
        <f t="shared" ref="C25:E25" si="4">C23/C24/12*1000</f>
        <v>48851.851851851854</v>
      </c>
      <c r="D25" s="31">
        <f t="shared" si="4"/>
        <v>48851.851851851854</v>
      </c>
      <c r="E25" s="31">
        <f t="shared" si="4"/>
        <v>48851.851851851854</v>
      </c>
    </row>
    <row r="26" spans="1:6" ht="25.5">
      <c r="A26" s="7" t="s">
        <v>23</v>
      </c>
      <c r="B26" s="48" t="s">
        <v>2</v>
      </c>
      <c r="C26" s="31">
        <v>7202.4</v>
      </c>
      <c r="D26" s="31">
        <v>7202.4</v>
      </c>
      <c r="E26" s="31">
        <v>7202.4</v>
      </c>
    </row>
    <row r="27" spans="1:6">
      <c r="A27" s="10" t="s">
        <v>4</v>
      </c>
      <c r="B27" s="50" t="s">
        <v>3</v>
      </c>
      <c r="C27" s="33">
        <v>10.7</v>
      </c>
      <c r="D27" s="33">
        <v>10.7</v>
      </c>
      <c r="E27" s="33">
        <v>10.7</v>
      </c>
    </row>
    <row r="28" spans="1:6" ht="21.95" customHeight="1">
      <c r="A28" s="10" t="s">
        <v>26</v>
      </c>
      <c r="B28" s="48" t="s">
        <v>27</v>
      </c>
      <c r="C28" s="31">
        <f t="shared" ref="C28:E28" si="5">C26/12/C27*1000</f>
        <v>56093.457943925234</v>
      </c>
      <c r="D28" s="31">
        <f t="shared" si="5"/>
        <v>56093.457943925234</v>
      </c>
      <c r="E28" s="31">
        <f t="shared" si="5"/>
        <v>56093.457943925234</v>
      </c>
    </row>
    <row r="29" spans="1:6" ht="25.5">
      <c r="A29" s="5" t="s">
        <v>5</v>
      </c>
      <c r="B29" s="48" t="s">
        <v>2</v>
      </c>
      <c r="C29" s="25">
        <v>958</v>
      </c>
      <c r="D29" s="25">
        <f t="shared" si="1"/>
        <v>958</v>
      </c>
      <c r="E29" s="25">
        <v>958</v>
      </c>
    </row>
    <row r="30" spans="1:6" ht="36.75">
      <c r="A30" s="12" t="s">
        <v>6</v>
      </c>
      <c r="B30" s="48" t="s">
        <v>2</v>
      </c>
      <c r="C30" s="25">
        <v>930</v>
      </c>
      <c r="D30" s="25">
        <f t="shared" si="1"/>
        <v>930</v>
      </c>
      <c r="E30" s="25">
        <f>D30</f>
        <v>930</v>
      </c>
    </row>
    <row r="31" spans="1:6" ht="25.5">
      <c r="A31" s="12" t="s">
        <v>7</v>
      </c>
      <c r="B31" s="48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48" t="s">
        <v>2</v>
      </c>
      <c r="C32" s="25">
        <v>13</v>
      </c>
      <c r="D32" s="25">
        <v>13</v>
      </c>
      <c r="E32" s="25">
        <v>13</v>
      </c>
    </row>
    <row r="33" spans="1:5" ht="38.25" customHeight="1">
      <c r="A33" s="12" t="s">
        <v>9</v>
      </c>
      <c r="B33" s="48" t="s">
        <v>2</v>
      </c>
      <c r="C33" s="25">
        <v>2566</v>
      </c>
      <c r="D33" s="25">
        <f t="shared" si="1"/>
        <v>2566</v>
      </c>
      <c r="E33" s="25">
        <f>D33</f>
        <v>2566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B9" sqref="B1:G1048576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1" customWidth="1"/>
    <col min="5" max="5" width="13.140625" style="41" customWidth="1"/>
    <col min="6" max="7" width="12" style="41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" customHeight="1">
      <c r="A4" s="40" t="s">
        <v>61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55" t="s">
        <v>19</v>
      </c>
      <c r="D10" s="55" t="s">
        <v>20</v>
      </c>
      <c r="E10" s="56" t="s">
        <v>14</v>
      </c>
    </row>
    <row r="11" spans="1:7">
      <c r="A11" s="5" t="s">
        <v>21</v>
      </c>
      <c r="B11" s="48" t="s">
        <v>10</v>
      </c>
      <c r="C11" s="25">
        <v>185</v>
      </c>
      <c r="D11" s="25">
        <v>185</v>
      </c>
      <c r="E11" s="25">
        <v>185</v>
      </c>
    </row>
    <row r="12" spans="1:7" ht="25.5">
      <c r="A12" s="10" t="s">
        <v>24</v>
      </c>
      <c r="B12" s="48" t="s">
        <v>2</v>
      </c>
      <c r="C12" s="25">
        <f>(C13-C32)/C11</f>
        <v>461.60972972972974</v>
      </c>
      <c r="D12" s="25">
        <f t="shared" ref="D12:E12" si="0">(D13-D32)/D11</f>
        <v>461.60972972972974</v>
      </c>
      <c r="E12" s="25">
        <f t="shared" si="0"/>
        <v>461.60972972972974</v>
      </c>
    </row>
    <row r="13" spans="1:7" ht="25.5">
      <c r="A13" s="5" t="s">
        <v>11</v>
      </c>
      <c r="B13" s="48" t="s">
        <v>2</v>
      </c>
      <c r="C13" s="25">
        <f>C15+C29+C30+C31+C32+C33</f>
        <v>86003.8</v>
      </c>
      <c r="D13" s="25">
        <f>C13</f>
        <v>86003.8</v>
      </c>
      <c r="E13" s="25">
        <f>E15+E29+E30+E31+E32+E33</f>
        <v>86003.8</v>
      </c>
    </row>
    <row r="14" spans="1:7">
      <c r="A14" s="8" t="s">
        <v>0</v>
      </c>
      <c r="B14" s="49"/>
      <c r="C14" s="25"/>
      <c r="D14" s="25">
        <f t="shared" ref="D14:D33" si="1">C14</f>
        <v>0</v>
      </c>
      <c r="E14" s="25"/>
      <c r="G14" s="43"/>
    </row>
    <row r="15" spans="1:7" ht="25.5">
      <c r="A15" s="5" t="s">
        <v>12</v>
      </c>
      <c r="B15" s="48" t="s">
        <v>2</v>
      </c>
      <c r="C15" s="31">
        <v>64542.8</v>
      </c>
      <c r="D15" s="31">
        <v>64542.8</v>
      </c>
      <c r="E15" s="31">
        <v>64542.8</v>
      </c>
    </row>
    <row r="16" spans="1:7">
      <c r="A16" s="8" t="s">
        <v>1</v>
      </c>
      <c r="B16" s="49"/>
      <c r="C16" s="31"/>
      <c r="D16" s="31"/>
      <c r="E16" s="31"/>
    </row>
    <row r="17" spans="1:7" s="18" customFormat="1" ht="25.5">
      <c r="A17" s="20" t="s">
        <v>30</v>
      </c>
      <c r="B17" s="48" t="s">
        <v>2</v>
      </c>
      <c r="C17" s="31">
        <v>4334.8</v>
      </c>
      <c r="D17" s="31">
        <v>4334.8</v>
      </c>
      <c r="E17" s="31">
        <v>4334.8</v>
      </c>
      <c r="F17" s="41"/>
      <c r="G17" s="41"/>
    </row>
    <row r="18" spans="1:7" s="18" customFormat="1">
      <c r="A18" s="21" t="s">
        <v>4</v>
      </c>
      <c r="B18" s="50" t="s">
        <v>3</v>
      </c>
      <c r="C18" s="31">
        <v>3</v>
      </c>
      <c r="D18" s="31">
        <v>3</v>
      </c>
      <c r="E18" s="31">
        <v>3</v>
      </c>
      <c r="F18" s="41"/>
      <c r="G18" s="41"/>
    </row>
    <row r="19" spans="1:7" s="18" customFormat="1" ht="21.95" customHeight="1">
      <c r="A19" s="21" t="s">
        <v>26</v>
      </c>
      <c r="B19" s="48" t="s">
        <v>27</v>
      </c>
      <c r="C19" s="31">
        <f t="shared" ref="C19:D19" si="2">C17*1000/12/C18</f>
        <v>120411.11111111111</v>
      </c>
      <c r="D19" s="31">
        <f t="shared" si="2"/>
        <v>120411.11111111111</v>
      </c>
      <c r="E19" s="31">
        <f>E17*1000/12/E18</f>
        <v>120411.11111111111</v>
      </c>
      <c r="F19" s="41"/>
      <c r="G19" s="41"/>
    </row>
    <row r="20" spans="1:7" s="18" customFormat="1" ht="25.5">
      <c r="A20" s="20" t="s">
        <v>31</v>
      </c>
      <c r="B20" s="48" t="s">
        <v>2</v>
      </c>
      <c r="C20" s="31">
        <v>41292.800000000003</v>
      </c>
      <c r="D20" s="31">
        <v>41292.800000000003</v>
      </c>
      <c r="E20" s="31">
        <v>41292.800000000003</v>
      </c>
      <c r="F20" s="41"/>
      <c r="G20" s="41"/>
    </row>
    <row r="21" spans="1:7">
      <c r="A21" s="10" t="s">
        <v>4</v>
      </c>
      <c r="B21" s="50" t="s">
        <v>3</v>
      </c>
      <c r="C21" s="31">
        <v>29</v>
      </c>
      <c r="D21" s="31">
        <v>29</v>
      </c>
      <c r="E21" s="31">
        <v>29</v>
      </c>
    </row>
    <row r="22" spans="1:7" ht="21.95" customHeight="1">
      <c r="A22" s="10" t="s">
        <v>26</v>
      </c>
      <c r="B22" s="48" t="s">
        <v>27</v>
      </c>
      <c r="C22" s="31">
        <f t="shared" ref="C22:E22" si="3">C20/12/C21*1000</f>
        <v>118657.47126436782</v>
      </c>
      <c r="D22" s="31">
        <f t="shared" si="3"/>
        <v>118657.47126436782</v>
      </c>
      <c r="E22" s="31">
        <f t="shared" si="3"/>
        <v>118657.47126436782</v>
      </c>
    </row>
    <row r="23" spans="1:7" ht="39">
      <c r="A23" s="14" t="s">
        <v>25</v>
      </c>
      <c r="B23" s="48" t="s">
        <v>2</v>
      </c>
      <c r="C23" s="31">
        <v>5644</v>
      </c>
      <c r="D23" s="31">
        <v>5644</v>
      </c>
      <c r="E23" s="31">
        <v>5644</v>
      </c>
    </row>
    <row r="24" spans="1:7">
      <c r="A24" s="10" t="s">
        <v>4</v>
      </c>
      <c r="B24" s="50" t="s">
        <v>3</v>
      </c>
      <c r="C24" s="31">
        <v>6.5</v>
      </c>
      <c r="D24" s="31">
        <v>6.5</v>
      </c>
      <c r="E24" s="31">
        <v>6.5</v>
      </c>
    </row>
    <row r="25" spans="1:7" ht="21.95" customHeight="1">
      <c r="A25" s="10" t="s">
        <v>26</v>
      </c>
      <c r="B25" s="48" t="s">
        <v>27</v>
      </c>
      <c r="C25" s="31">
        <f t="shared" ref="C25:E25" si="4">C23/C24/12*1000</f>
        <v>72358.974358974345</v>
      </c>
      <c r="D25" s="31">
        <f t="shared" si="4"/>
        <v>72358.974358974345</v>
      </c>
      <c r="E25" s="31">
        <f t="shared" si="4"/>
        <v>72358.974358974345</v>
      </c>
    </row>
    <row r="26" spans="1:7" ht="25.5">
      <c r="A26" s="7" t="s">
        <v>23</v>
      </c>
      <c r="B26" s="48" t="s">
        <v>2</v>
      </c>
      <c r="C26" s="31">
        <v>13271.2</v>
      </c>
      <c r="D26" s="31">
        <v>13271.2</v>
      </c>
      <c r="E26" s="31">
        <v>13271.2</v>
      </c>
    </row>
    <row r="27" spans="1:7">
      <c r="A27" s="10" t="s">
        <v>4</v>
      </c>
      <c r="B27" s="50" t="s">
        <v>3</v>
      </c>
      <c r="C27" s="31">
        <v>21</v>
      </c>
      <c r="D27" s="31">
        <v>21</v>
      </c>
      <c r="E27" s="31">
        <v>21</v>
      </c>
    </row>
    <row r="28" spans="1:7" ht="21.95" customHeight="1">
      <c r="A28" s="10" t="s">
        <v>26</v>
      </c>
      <c r="B28" s="48" t="s">
        <v>27</v>
      </c>
      <c r="C28" s="31">
        <f t="shared" ref="C28:E28" si="5">C26/12/C27*1000</f>
        <v>52663.492063492064</v>
      </c>
      <c r="D28" s="31">
        <f t="shared" si="5"/>
        <v>52663.492063492064</v>
      </c>
      <c r="E28" s="31">
        <f t="shared" si="5"/>
        <v>52663.492063492064</v>
      </c>
    </row>
    <row r="29" spans="1:7" ht="25.5">
      <c r="A29" s="5" t="s">
        <v>5</v>
      </c>
      <c r="B29" s="48" t="s">
        <v>2</v>
      </c>
      <c r="C29" s="25">
        <v>6152</v>
      </c>
      <c r="D29" s="25">
        <f t="shared" si="1"/>
        <v>6152</v>
      </c>
      <c r="E29" s="25">
        <v>6152</v>
      </c>
    </row>
    <row r="30" spans="1:7" ht="36.75">
      <c r="A30" s="12" t="s">
        <v>6</v>
      </c>
      <c r="B30" s="48" t="s">
        <v>2</v>
      </c>
      <c r="C30" s="25">
        <v>6133</v>
      </c>
      <c r="D30" s="25">
        <f t="shared" si="1"/>
        <v>6133</v>
      </c>
      <c r="E30" s="25">
        <f>D30</f>
        <v>6133</v>
      </c>
    </row>
    <row r="31" spans="1:7" ht="25.5">
      <c r="A31" s="12" t="s">
        <v>7</v>
      </c>
      <c r="B31" s="4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48" t="s">
        <v>2</v>
      </c>
      <c r="C32" s="25">
        <v>606</v>
      </c>
      <c r="D32" s="25">
        <v>606</v>
      </c>
      <c r="E32" s="25">
        <v>606</v>
      </c>
    </row>
    <row r="33" spans="1:5" ht="38.25" customHeight="1">
      <c r="A33" s="12" t="s">
        <v>9</v>
      </c>
      <c r="B33" s="48" t="s">
        <v>2</v>
      </c>
      <c r="C33" s="25">
        <v>8570</v>
      </c>
      <c r="D33" s="25">
        <f t="shared" si="1"/>
        <v>8570</v>
      </c>
      <c r="E33" s="25">
        <f>D33</f>
        <v>8570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abSelected="1" topLeftCell="A7" workbookViewId="0">
      <selection activeCell="P23" sqref="P23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1" customWidth="1"/>
    <col min="5" max="5" width="13.140625" style="41" customWidth="1"/>
    <col min="6" max="7" width="12" style="41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" customHeight="1">
      <c r="A4" s="40" t="s">
        <v>62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55" t="s">
        <v>19</v>
      </c>
      <c r="D10" s="55" t="s">
        <v>20</v>
      </c>
      <c r="E10" s="56" t="s">
        <v>14</v>
      </c>
    </row>
    <row r="11" spans="1:7">
      <c r="A11" s="5" t="s">
        <v>21</v>
      </c>
      <c r="B11" s="48" t="s">
        <v>10</v>
      </c>
      <c r="C11" s="25">
        <v>34</v>
      </c>
      <c r="D11" s="25">
        <v>34</v>
      </c>
      <c r="E11" s="25">
        <v>34</v>
      </c>
    </row>
    <row r="12" spans="1:7" ht="25.5">
      <c r="A12" s="10" t="s">
        <v>24</v>
      </c>
      <c r="B12" s="48" t="s">
        <v>2</v>
      </c>
      <c r="C12" s="25">
        <f>(C13-C32)/C11</f>
        <v>665.85882352941178</v>
      </c>
      <c r="D12" s="25">
        <f t="shared" ref="D12:E12" si="0">(D13-D32)/D11</f>
        <v>665.85882352941178</v>
      </c>
      <c r="E12" s="25">
        <f t="shared" si="0"/>
        <v>665.85882352941178</v>
      </c>
    </row>
    <row r="13" spans="1:7" ht="25.5">
      <c r="A13" s="5" t="s">
        <v>11</v>
      </c>
      <c r="B13" s="48" t="s">
        <v>2</v>
      </c>
      <c r="C13" s="25">
        <f>C15+C29+C30+C31+C32+C33</f>
        <v>23877.200000000001</v>
      </c>
      <c r="D13" s="25">
        <f>C13</f>
        <v>23877.200000000001</v>
      </c>
      <c r="E13" s="25">
        <f>E15+E29+E30+E31+E32+E33</f>
        <v>23877.200000000001</v>
      </c>
    </row>
    <row r="14" spans="1:7">
      <c r="A14" s="8" t="s">
        <v>0</v>
      </c>
      <c r="B14" s="49"/>
      <c r="C14" s="25"/>
      <c r="D14" s="25">
        <f t="shared" ref="D14:D33" si="1">C14</f>
        <v>0</v>
      </c>
      <c r="E14" s="25"/>
      <c r="G14" s="43"/>
    </row>
    <row r="15" spans="1:7" ht="25.5">
      <c r="A15" s="5" t="s">
        <v>12</v>
      </c>
      <c r="B15" s="48" t="s">
        <v>2</v>
      </c>
      <c r="C15" s="31">
        <v>15007.2</v>
      </c>
      <c r="D15" s="31">
        <v>15007.2</v>
      </c>
      <c r="E15" s="31">
        <v>15007.2</v>
      </c>
    </row>
    <row r="16" spans="1:7">
      <c r="A16" s="8" t="s">
        <v>1</v>
      </c>
      <c r="B16" s="49"/>
      <c r="C16" s="31"/>
      <c r="D16" s="31"/>
      <c r="E16" s="31"/>
    </row>
    <row r="17" spans="1:7" s="18" customFormat="1" ht="25.5">
      <c r="A17" s="20" t="s">
        <v>30</v>
      </c>
      <c r="B17" s="48" t="s">
        <v>2</v>
      </c>
      <c r="C17" s="31"/>
      <c r="D17" s="31"/>
      <c r="E17" s="31"/>
      <c r="F17" s="41"/>
      <c r="G17" s="41"/>
    </row>
    <row r="18" spans="1:7" s="18" customFormat="1">
      <c r="A18" s="21" t="s">
        <v>4</v>
      </c>
      <c r="B18" s="50" t="s">
        <v>3</v>
      </c>
      <c r="C18" s="33"/>
      <c r="D18" s="33"/>
      <c r="E18" s="33"/>
      <c r="F18" s="41"/>
      <c r="G18" s="41"/>
    </row>
    <row r="19" spans="1:7" s="18" customFormat="1" ht="21.95" customHeight="1">
      <c r="A19" s="21" t="s">
        <v>26</v>
      </c>
      <c r="B19" s="48" t="s">
        <v>27</v>
      </c>
      <c r="C19" s="31"/>
      <c r="D19" s="31"/>
      <c r="E19" s="31"/>
      <c r="F19" s="41"/>
      <c r="G19" s="41"/>
    </row>
    <row r="20" spans="1:7" s="18" customFormat="1" ht="25.5">
      <c r="A20" s="20" t="s">
        <v>31</v>
      </c>
      <c r="B20" s="48" t="s">
        <v>2</v>
      </c>
      <c r="C20" s="31">
        <v>3487.2</v>
      </c>
      <c r="D20" s="31">
        <v>3487.2</v>
      </c>
      <c r="E20" s="31">
        <v>3487.2</v>
      </c>
      <c r="F20" s="41"/>
      <c r="G20" s="41"/>
    </row>
    <row r="21" spans="1:7">
      <c r="A21" s="10" t="s">
        <v>4</v>
      </c>
      <c r="B21" s="50" t="s">
        <v>3</v>
      </c>
      <c r="C21" s="33">
        <v>5</v>
      </c>
      <c r="D21" s="33">
        <v>5</v>
      </c>
      <c r="E21" s="33">
        <v>5</v>
      </c>
    </row>
    <row r="22" spans="1:7" ht="21.95" customHeight="1">
      <c r="A22" s="10" t="s">
        <v>26</v>
      </c>
      <c r="B22" s="48" t="s">
        <v>27</v>
      </c>
      <c r="C22" s="31">
        <f t="shared" ref="C22:E22" si="2">C20/12/C21*1000</f>
        <v>58119.999999999993</v>
      </c>
      <c r="D22" s="31">
        <f t="shared" si="2"/>
        <v>58119.999999999993</v>
      </c>
      <c r="E22" s="31">
        <f t="shared" si="2"/>
        <v>58119.999999999993</v>
      </c>
    </row>
    <row r="23" spans="1:7" ht="39">
      <c r="A23" s="14" t="s">
        <v>25</v>
      </c>
      <c r="B23" s="48" t="s">
        <v>2</v>
      </c>
      <c r="C23" s="31">
        <v>1588.8</v>
      </c>
      <c r="D23" s="31">
        <v>1588.8</v>
      </c>
      <c r="E23" s="31">
        <v>1588.8</v>
      </c>
    </row>
    <row r="24" spans="1:7">
      <c r="A24" s="10" t="s">
        <v>4</v>
      </c>
      <c r="B24" s="50" t="s">
        <v>3</v>
      </c>
      <c r="C24" s="33">
        <v>1.5</v>
      </c>
      <c r="D24" s="33">
        <v>1.5</v>
      </c>
      <c r="E24" s="33">
        <v>1.5</v>
      </c>
    </row>
    <row r="25" spans="1:7" ht="21.95" customHeight="1">
      <c r="A25" s="10" t="s">
        <v>26</v>
      </c>
      <c r="B25" s="48" t="s">
        <v>27</v>
      </c>
      <c r="C25" s="31">
        <f t="shared" ref="C25:E25" si="3">C23/C24/12*1000</f>
        <v>88266.666666666672</v>
      </c>
      <c r="D25" s="31">
        <f t="shared" si="3"/>
        <v>88266.666666666672</v>
      </c>
      <c r="E25" s="31">
        <f t="shared" si="3"/>
        <v>88266.666666666672</v>
      </c>
    </row>
    <row r="26" spans="1:7" ht="25.5">
      <c r="A26" s="7" t="s">
        <v>23</v>
      </c>
      <c r="B26" s="48" t="s">
        <v>2</v>
      </c>
      <c r="C26" s="31">
        <v>9931.2000000000007</v>
      </c>
      <c r="D26" s="31">
        <v>9931.2000000000007</v>
      </c>
      <c r="E26" s="31">
        <v>9931.2000000000007</v>
      </c>
    </row>
    <row r="27" spans="1:7">
      <c r="A27" s="10" t="s">
        <v>4</v>
      </c>
      <c r="B27" s="50" t="s">
        <v>3</v>
      </c>
      <c r="C27" s="33">
        <v>14.2</v>
      </c>
      <c r="D27" s="33">
        <v>14.2</v>
      </c>
      <c r="E27" s="33">
        <v>14.2</v>
      </c>
    </row>
    <row r="28" spans="1:7" ht="21.95" customHeight="1">
      <c r="A28" s="10" t="s">
        <v>26</v>
      </c>
      <c r="B28" s="48" t="s">
        <v>27</v>
      </c>
      <c r="C28" s="31">
        <f t="shared" ref="C28:E28" si="4">C26/12/C27*1000</f>
        <v>58281.690140845072</v>
      </c>
      <c r="D28" s="31">
        <f t="shared" si="4"/>
        <v>58281.690140845072</v>
      </c>
      <c r="E28" s="31">
        <f t="shared" si="4"/>
        <v>58281.690140845072</v>
      </c>
    </row>
    <row r="29" spans="1:7" ht="25.5">
      <c r="A29" s="5" t="s">
        <v>5</v>
      </c>
      <c r="B29" s="48" t="s">
        <v>2</v>
      </c>
      <c r="C29" s="25">
        <v>1770</v>
      </c>
      <c r="D29" s="25">
        <f t="shared" si="1"/>
        <v>1770</v>
      </c>
      <c r="E29" s="25">
        <v>1770</v>
      </c>
    </row>
    <row r="30" spans="1:7" ht="36.75">
      <c r="A30" s="12" t="s">
        <v>6</v>
      </c>
      <c r="B30" s="48" t="s">
        <v>2</v>
      </c>
      <c r="C30" s="25">
        <v>1400</v>
      </c>
      <c r="D30" s="25">
        <f t="shared" si="1"/>
        <v>1400</v>
      </c>
      <c r="E30" s="25">
        <f>D30</f>
        <v>1400</v>
      </c>
    </row>
    <row r="31" spans="1:7" ht="25.5">
      <c r="A31" s="12" t="s">
        <v>7</v>
      </c>
      <c r="B31" s="4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48" t="s">
        <v>2</v>
      </c>
      <c r="C32" s="25">
        <v>1238</v>
      </c>
      <c r="D32" s="25">
        <v>1238</v>
      </c>
      <c r="E32" s="25">
        <v>1238</v>
      </c>
    </row>
    <row r="33" spans="1:5" ht="38.25" customHeight="1">
      <c r="A33" s="12" t="s">
        <v>9</v>
      </c>
      <c r="B33" s="48" t="s">
        <v>2</v>
      </c>
      <c r="C33" s="25">
        <v>4462</v>
      </c>
      <c r="D33" s="25">
        <f t="shared" si="1"/>
        <v>4462</v>
      </c>
      <c r="E33" s="25">
        <f>D33</f>
        <v>4462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B9" sqref="B1:G1048576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1" customWidth="1"/>
    <col min="5" max="5" width="13.140625" style="41" customWidth="1"/>
    <col min="6" max="7" width="12" style="41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" customHeight="1">
      <c r="A4" s="40" t="s">
        <v>63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55" t="s">
        <v>19</v>
      </c>
      <c r="D10" s="55" t="s">
        <v>20</v>
      </c>
      <c r="E10" s="56" t="s">
        <v>14</v>
      </c>
    </row>
    <row r="11" spans="1:7">
      <c r="A11" s="5" t="s">
        <v>21</v>
      </c>
      <c r="B11" s="48" t="s">
        <v>10</v>
      </c>
      <c r="C11" s="25">
        <v>52</v>
      </c>
      <c r="D11" s="25">
        <v>52</v>
      </c>
      <c r="E11" s="25">
        <v>52</v>
      </c>
    </row>
    <row r="12" spans="1:7" ht="25.5">
      <c r="A12" s="10" t="s">
        <v>24</v>
      </c>
      <c r="B12" s="48" t="s">
        <v>2</v>
      </c>
      <c r="C12" s="25">
        <f>(C13-C32)/C11</f>
        <v>1028.3461538461538</v>
      </c>
      <c r="D12" s="25">
        <f t="shared" ref="D12:E12" si="0">(D13-D32)/D11</f>
        <v>1028.3461538461538</v>
      </c>
      <c r="E12" s="25">
        <f t="shared" si="0"/>
        <v>1028.3461538461538</v>
      </c>
    </row>
    <row r="13" spans="1:7" ht="25.5">
      <c r="A13" s="5" t="s">
        <v>11</v>
      </c>
      <c r="B13" s="48" t="s">
        <v>2</v>
      </c>
      <c r="C13" s="25">
        <f>C15+C29+C30+C31+C32+C33</f>
        <v>54019</v>
      </c>
      <c r="D13" s="25">
        <f>C13</f>
        <v>54019</v>
      </c>
      <c r="E13" s="25">
        <f>E15+E29+E30+E31+E32+E33</f>
        <v>54019</v>
      </c>
    </row>
    <row r="14" spans="1:7">
      <c r="A14" s="8" t="s">
        <v>0</v>
      </c>
      <c r="B14" s="49"/>
      <c r="C14" s="25"/>
      <c r="D14" s="25">
        <f t="shared" ref="D14:D33" si="1">C14</f>
        <v>0</v>
      </c>
      <c r="E14" s="25"/>
      <c r="G14" s="43"/>
    </row>
    <row r="15" spans="1:7" ht="25.5">
      <c r="A15" s="5" t="s">
        <v>12</v>
      </c>
      <c r="B15" s="48" t="s">
        <v>2</v>
      </c>
      <c r="C15" s="31">
        <f t="shared" ref="C15:D15" si="2">C17+C20+C23+C26</f>
        <v>38564</v>
      </c>
      <c r="D15" s="31">
        <f t="shared" si="2"/>
        <v>38564</v>
      </c>
      <c r="E15" s="31">
        <f>E17+E20+E23+E26</f>
        <v>38564</v>
      </c>
    </row>
    <row r="16" spans="1:7">
      <c r="A16" s="8" t="s">
        <v>1</v>
      </c>
      <c r="B16" s="49"/>
      <c r="C16" s="31"/>
      <c r="D16" s="31"/>
      <c r="E16" s="31"/>
    </row>
    <row r="17" spans="1:7" s="18" customFormat="1" ht="25.5">
      <c r="A17" s="20" t="s">
        <v>30</v>
      </c>
      <c r="B17" s="48" t="s">
        <v>2</v>
      </c>
      <c r="C17" s="31">
        <v>3060</v>
      </c>
      <c r="D17" s="31">
        <v>3060</v>
      </c>
      <c r="E17" s="31">
        <v>3060</v>
      </c>
      <c r="F17" s="41"/>
      <c r="G17" s="41"/>
    </row>
    <row r="18" spans="1:7" s="18" customFormat="1">
      <c r="A18" s="21" t="s">
        <v>4</v>
      </c>
      <c r="B18" s="50" t="s">
        <v>3</v>
      </c>
      <c r="C18" s="33">
        <v>2</v>
      </c>
      <c r="D18" s="33">
        <v>2</v>
      </c>
      <c r="E18" s="33">
        <v>2</v>
      </c>
      <c r="F18" s="41"/>
      <c r="G18" s="41"/>
    </row>
    <row r="19" spans="1:7" s="18" customFormat="1" ht="21.95" customHeight="1">
      <c r="A19" s="21" t="s">
        <v>26</v>
      </c>
      <c r="B19" s="48" t="s">
        <v>27</v>
      </c>
      <c r="C19" s="31">
        <f t="shared" ref="C19:D19" si="3">C17*1000/12/C18</f>
        <v>127500</v>
      </c>
      <c r="D19" s="31">
        <f t="shared" si="3"/>
        <v>127500</v>
      </c>
      <c r="E19" s="31">
        <f>E17*1000/12/E18</f>
        <v>127500</v>
      </c>
      <c r="F19" s="41"/>
      <c r="G19" s="41"/>
    </row>
    <row r="20" spans="1:7" s="18" customFormat="1" ht="25.5">
      <c r="A20" s="20" t="s">
        <v>31</v>
      </c>
      <c r="B20" s="48" t="s">
        <v>2</v>
      </c>
      <c r="C20" s="31">
        <v>23890</v>
      </c>
      <c r="D20" s="31">
        <v>23890</v>
      </c>
      <c r="E20" s="31">
        <v>23890</v>
      </c>
      <c r="F20" s="41"/>
      <c r="G20" s="41"/>
    </row>
    <row r="21" spans="1:7">
      <c r="A21" s="10" t="s">
        <v>4</v>
      </c>
      <c r="B21" s="50" t="s">
        <v>3</v>
      </c>
      <c r="C21" s="33">
        <v>25.3</v>
      </c>
      <c r="D21" s="33">
        <v>25.3</v>
      </c>
      <c r="E21" s="33">
        <v>25.3</v>
      </c>
    </row>
    <row r="22" spans="1:7" ht="21.95" customHeight="1">
      <c r="A22" s="10" t="s">
        <v>26</v>
      </c>
      <c r="B22" s="48" t="s">
        <v>27</v>
      </c>
      <c r="C22" s="31">
        <f t="shared" ref="C22:E22" si="4">C20/12/C21*1000</f>
        <v>78689.064558629761</v>
      </c>
      <c r="D22" s="31">
        <f t="shared" si="4"/>
        <v>78689.064558629761</v>
      </c>
      <c r="E22" s="31">
        <f t="shared" si="4"/>
        <v>78689.064558629761</v>
      </c>
    </row>
    <row r="23" spans="1:7" ht="39">
      <c r="A23" s="14" t="s">
        <v>25</v>
      </c>
      <c r="B23" s="48" t="s">
        <v>2</v>
      </c>
      <c r="C23" s="31">
        <v>2566</v>
      </c>
      <c r="D23" s="31">
        <v>2566</v>
      </c>
      <c r="E23" s="31">
        <v>2566</v>
      </c>
    </row>
    <row r="24" spans="1:7">
      <c r="A24" s="10" t="s">
        <v>4</v>
      </c>
      <c r="B24" s="50" t="s">
        <v>3</v>
      </c>
      <c r="C24" s="33">
        <v>2.5</v>
      </c>
      <c r="D24" s="33">
        <v>2.5</v>
      </c>
      <c r="E24" s="33">
        <v>2.5</v>
      </c>
    </row>
    <row r="25" spans="1:7" ht="21.95" customHeight="1">
      <c r="A25" s="10" t="s">
        <v>26</v>
      </c>
      <c r="B25" s="48" t="s">
        <v>27</v>
      </c>
      <c r="C25" s="31">
        <f t="shared" ref="C25:E25" si="5">C23/C24/12*1000</f>
        <v>85533.333333333343</v>
      </c>
      <c r="D25" s="31">
        <f t="shared" si="5"/>
        <v>85533.333333333343</v>
      </c>
      <c r="E25" s="31">
        <f t="shared" si="5"/>
        <v>85533.333333333343</v>
      </c>
    </row>
    <row r="26" spans="1:7" ht="25.5">
      <c r="A26" s="7" t="s">
        <v>23</v>
      </c>
      <c r="B26" s="48" t="s">
        <v>2</v>
      </c>
      <c r="C26" s="31">
        <v>9048</v>
      </c>
      <c r="D26" s="31">
        <v>9048</v>
      </c>
      <c r="E26" s="31">
        <v>9048</v>
      </c>
    </row>
    <row r="27" spans="1:7">
      <c r="A27" s="10" t="s">
        <v>4</v>
      </c>
      <c r="B27" s="50" t="s">
        <v>3</v>
      </c>
      <c r="C27" s="33">
        <v>17</v>
      </c>
      <c r="D27" s="33">
        <v>17</v>
      </c>
      <c r="E27" s="33">
        <v>17</v>
      </c>
    </row>
    <row r="28" spans="1:7" ht="21.95" customHeight="1">
      <c r="A28" s="10" t="s">
        <v>26</v>
      </c>
      <c r="B28" s="48" t="s">
        <v>27</v>
      </c>
      <c r="C28" s="31">
        <f t="shared" ref="C28:E28" si="6">C26/12/C27*1000</f>
        <v>44352.941176470587</v>
      </c>
      <c r="D28" s="31">
        <f t="shared" si="6"/>
        <v>44352.941176470587</v>
      </c>
      <c r="E28" s="31">
        <f t="shared" si="6"/>
        <v>44352.941176470587</v>
      </c>
    </row>
    <row r="29" spans="1:7" ht="25.5">
      <c r="A29" s="5" t="s">
        <v>5</v>
      </c>
      <c r="B29" s="48" t="s">
        <v>2</v>
      </c>
      <c r="C29" s="25">
        <v>3445</v>
      </c>
      <c r="D29" s="25">
        <f t="shared" si="1"/>
        <v>3445</v>
      </c>
      <c r="E29" s="25">
        <v>3445</v>
      </c>
    </row>
    <row r="30" spans="1:7" ht="36.75">
      <c r="A30" s="12" t="s">
        <v>6</v>
      </c>
      <c r="B30" s="48" t="s">
        <v>2</v>
      </c>
      <c r="C30" s="25">
        <v>1530</v>
      </c>
      <c r="D30" s="25">
        <f t="shared" si="1"/>
        <v>1530</v>
      </c>
      <c r="E30" s="25">
        <f>D30</f>
        <v>1530</v>
      </c>
    </row>
    <row r="31" spans="1:7" ht="25.5">
      <c r="A31" s="12" t="s">
        <v>7</v>
      </c>
      <c r="B31" s="4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48" t="s">
        <v>2</v>
      </c>
      <c r="C32" s="25">
        <v>545</v>
      </c>
      <c r="D32" s="25">
        <v>545</v>
      </c>
      <c r="E32" s="25">
        <v>545</v>
      </c>
    </row>
    <row r="33" spans="1:5" ht="38.25" customHeight="1">
      <c r="A33" s="12" t="s">
        <v>9</v>
      </c>
      <c r="B33" s="48" t="s">
        <v>2</v>
      </c>
      <c r="C33" s="25">
        <v>9935</v>
      </c>
      <c r="D33" s="25">
        <f t="shared" si="1"/>
        <v>9935</v>
      </c>
      <c r="E33" s="25">
        <f>D33</f>
        <v>9935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B7" sqref="B1:G1048576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1" customWidth="1"/>
    <col min="5" max="5" width="13.140625" style="41" customWidth="1"/>
    <col min="6" max="7" width="12" style="41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" customHeight="1">
      <c r="A4" s="40" t="s">
        <v>64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55" t="s">
        <v>19</v>
      </c>
      <c r="D10" s="55" t="s">
        <v>20</v>
      </c>
      <c r="E10" s="56" t="s">
        <v>14</v>
      </c>
    </row>
    <row r="11" spans="1:7">
      <c r="A11" s="5" t="s">
        <v>21</v>
      </c>
      <c r="B11" s="48" t="s">
        <v>10</v>
      </c>
      <c r="C11" s="25">
        <v>107</v>
      </c>
      <c r="D11" s="25">
        <v>107</v>
      </c>
      <c r="E11" s="25">
        <v>107</v>
      </c>
    </row>
    <row r="12" spans="1:7" ht="25.5">
      <c r="A12" s="10" t="s">
        <v>24</v>
      </c>
      <c r="B12" s="48" t="s">
        <v>2</v>
      </c>
      <c r="C12" s="25">
        <f>(C13-C32)/C11</f>
        <v>638.35514018691583</v>
      </c>
      <c r="D12" s="25">
        <f t="shared" ref="D12:E12" si="0">(D13-D32)/D11</f>
        <v>638.35514018691583</v>
      </c>
      <c r="E12" s="25">
        <f t="shared" si="0"/>
        <v>638.35514018691583</v>
      </c>
    </row>
    <row r="13" spans="1:7" ht="25.5">
      <c r="A13" s="5" t="s">
        <v>11</v>
      </c>
      <c r="B13" s="48" t="s">
        <v>2</v>
      </c>
      <c r="C13" s="25">
        <f>C15+C29+C30+C31+C32+C33</f>
        <v>78353</v>
      </c>
      <c r="D13" s="25">
        <f>C13</f>
        <v>78353</v>
      </c>
      <c r="E13" s="25">
        <f>E15+E29+E30+E31+E32+E33</f>
        <v>78353</v>
      </c>
    </row>
    <row r="14" spans="1:7">
      <c r="A14" s="8" t="s">
        <v>0</v>
      </c>
      <c r="B14" s="49"/>
      <c r="C14" s="25"/>
      <c r="D14" s="25">
        <f t="shared" ref="D14:D33" si="1">C14</f>
        <v>0</v>
      </c>
      <c r="E14" s="25"/>
      <c r="G14" s="43"/>
    </row>
    <row r="15" spans="1:7" ht="25.5">
      <c r="A15" s="5" t="s">
        <v>12</v>
      </c>
      <c r="B15" s="48" t="s">
        <v>2</v>
      </c>
      <c r="C15" s="31">
        <f>C17+C20+C23+C26</f>
        <v>59912</v>
      </c>
      <c r="D15" s="31">
        <f>C15</f>
        <v>59912</v>
      </c>
      <c r="E15" s="31">
        <f>E17+E20+E23+E26</f>
        <v>59912</v>
      </c>
    </row>
    <row r="16" spans="1:7">
      <c r="A16" s="8" t="s">
        <v>1</v>
      </c>
      <c r="B16" s="49"/>
      <c r="C16" s="31">
        <v>0</v>
      </c>
      <c r="D16" s="31">
        <v>0</v>
      </c>
      <c r="E16" s="31">
        <v>0</v>
      </c>
    </row>
    <row r="17" spans="1:7" s="18" customFormat="1" ht="25.5">
      <c r="A17" s="20" t="s">
        <v>30</v>
      </c>
      <c r="B17" s="48" t="s">
        <v>2</v>
      </c>
      <c r="C17" s="31">
        <v>4428</v>
      </c>
      <c r="D17" s="31">
        <f>C17</f>
        <v>4428</v>
      </c>
      <c r="E17" s="31">
        <v>4428</v>
      </c>
      <c r="F17" s="41"/>
      <c r="G17" s="41"/>
    </row>
    <row r="18" spans="1:7" s="18" customFormat="1">
      <c r="A18" s="21" t="s">
        <v>4</v>
      </c>
      <c r="B18" s="50" t="s">
        <v>3</v>
      </c>
      <c r="C18" s="31">
        <v>3</v>
      </c>
      <c r="D18" s="31">
        <v>3</v>
      </c>
      <c r="E18" s="31">
        <v>3</v>
      </c>
      <c r="F18" s="41"/>
      <c r="G18" s="41"/>
    </row>
    <row r="19" spans="1:7" s="18" customFormat="1" ht="21.95" customHeight="1">
      <c r="A19" s="21" t="s">
        <v>26</v>
      </c>
      <c r="B19" s="48" t="s">
        <v>27</v>
      </c>
      <c r="C19" s="31">
        <f>C17*1000/12/C18</f>
        <v>123000</v>
      </c>
      <c r="D19" s="31">
        <f t="shared" ref="D19:D28" si="2">C19</f>
        <v>123000</v>
      </c>
      <c r="E19" s="31">
        <f>E17*1000/12/E18</f>
        <v>123000</v>
      </c>
      <c r="F19" s="41"/>
      <c r="G19" s="41"/>
    </row>
    <row r="20" spans="1:7" s="18" customFormat="1" ht="25.5">
      <c r="A20" s="20" t="s">
        <v>31</v>
      </c>
      <c r="B20" s="48" t="s">
        <v>2</v>
      </c>
      <c r="C20" s="31">
        <v>27568</v>
      </c>
      <c r="D20" s="31">
        <f t="shared" si="2"/>
        <v>27568</v>
      </c>
      <c r="E20" s="31">
        <v>27568</v>
      </c>
      <c r="F20" s="41"/>
      <c r="G20" s="41"/>
    </row>
    <row r="21" spans="1:7">
      <c r="A21" s="10" t="s">
        <v>4</v>
      </c>
      <c r="B21" s="50" t="s">
        <v>3</v>
      </c>
      <c r="C21" s="31">
        <v>19</v>
      </c>
      <c r="D21" s="31">
        <f t="shared" si="2"/>
        <v>19</v>
      </c>
      <c r="E21" s="31">
        <v>19</v>
      </c>
    </row>
    <row r="22" spans="1:7" ht="21.95" customHeight="1">
      <c r="A22" s="10" t="s">
        <v>26</v>
      </c>
      <c r="B22" s="48" t="s">
        <v>27</v>
      </c>
      <c r="C22" s="31">
        <f>C20*1000/12/C21</f>
        <v>120912.2807017544</v>
      </c>
      <c r="D22" s="31">
        <f t="shared" si="2"/>
        <v>120912.2807017544</v>
      </c>
      <c r="E22" s="31">
        <f>E20*1000/12/E21</f>
        <v>120912.2807017544</v>
      </c>
    </row>
    <row r="23" spans="1:7" ht="39">
      <c r="A23" s="14" t="s">
        <v>25</v>
      </c>
      <c r="B23" s="48" t="s">
        <v>2</v>
      </c>
      <c r="C23" s="31">
        <v>7592</v>
      </c>
      <c r="D23" s="31">
        <v>7592</v>
      </c>
      <c r="E23" s="31">
        <v>7592</v>
      </c>
    </row>
    <row r="24" spans="1:7">
      <c r="A24" s="10" t="s">
        <v>4</v>
      </c>
      <c r="B24" s="50" t="s">
        <v>3</v>
      </c>
      <c r="C24" s="31">
        <v>8</v>
      </c>
      <c r="D24" s="31">
        <v>8</v>
      </c>
      <c r="E24" s="31">
        <v>8</v>
      </c>
    </row>
    <row r="25" spans="1:7" ht="21.95" customHeight="1">
      <c r="A25" s="10" t="s">
        <v>26</v>
      </c>
      <c r="B25" s="48" t="s">
        <v>27</v>
      </c>
      <c r="C25" s="31">
        <f>C23*1000/12/C24</f>
        <v>79083.333333333328</v>
      </c>
      <c r="D25" s="31">
        <f t="shared" si="2"/>
        <v>79083.333333333328</v>
      </c>
      <c r="E25" s="31">
        <f>E23*1000/12/E24</f>
        <v>79083.333333333328</v>
      </c>
    </row>
    <row r="26" spans="1:7" ht="25.5">
      <c r="A26" s="7" t="s">
        <v>23</v>
      </c>
      <c r="B26" s="48" t="s">
        <v>2</v>
      </c>
      <c r="C26" s="31">
        <v>20324</v>
      </c>
      <c r="D26" s="31">
        <f t="shared" si="2"/>
        <v>20324</v>
      </c>
      <c r="E26" s="31">
        <v>20324</v>
      </c>
    </row>
    <row r="27" spans="1:7">
      <c r="A27" s="10" t="s">
        <v>4</v>
      </c>
      <c r="B27" s="50" t="s">
        <v>3</v>
      </c>
      <c r="C27" s="31">
        <v>28</v>
      </c>
      <c r="D27" s="31">
        <v>28</v>
      </c>
      <c r="E27" s="31">
        <v>28</v>
      </c>
    </row>
    <row r="28" spans="1:7" ht="21.95" customHeight="1">
      <c r="A28" s="10" t="s">
        <v>26</v>
      </c>
      <c r="B28" s="48" t="s">
        <v>27</v>
      </c>
      <c r="C28" s="31">
        <f>C26/C27*1000/12</f>
        <v>60488.095238095237</v>
      </c>
      <c r="D28" s="31">
        <f t="shared" si="2"/>
        <v>60488.095238095237</v>
      </c>
      <c r="E28" s="31">
        <f>E26/E27*1000/12</f>
        <v>60488.095238095237</v>
      </c>
    </row>
    <row r="29" spans="1:7" ht="25.5">
      <c r="A29" s="5" t="s">
        <v>5</v>
      </c>
      <c r="B29" s="48" t="s">
        <v>2</v>
      </c>
      <c r="C29" s="25">
        <v>3817</v>
      </c>
      <c r="D29" s="25">
        <f t="shared" si="1"/>
        <v>3817</v>
      </c>
      <c r="E29" s="25">
        <v>3817</v>
      </c>
    </row>
    <row r="30" spans="1:7" ht="36.75">
      <c r="A30" s="12" t="s">
        <v>6</v>
      </c>
      <c r="B30" s="48" t="s">
        <v>2</v>
      </c>
      <c r="C30" s="25">
        <v>990</v>
      </c>
      <c r="D30" s="25">
        <f t="shared" si="1"/>
        <v>990</v>
      </c>
      <c r="E30" s="25">
        <f>D30</f>
        <v>990</v>
      </c>
    </row>
    <row r="31" spans="1:7" ht="25.5">
      <c r="A31" s="12" t="s">
        <v>7</v>
      </c>
      <c r="B31" s="4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48" t="s">
        <v>2</v>
      </c>
      <c r="C32" s="25">
        <v>10049</v>
      </c>
      <c r="D32" s="25">
        <v>10049</v>
      </c>
      <c r="E32" s="25">
        <v>10049</v>
      </c>
    </row>
    <row r="33" spans="1:5" ht="38.25" customHeight="1">
      <c r="A33" s="12" t="s">
        <v>9</v>
      </c>
      <c r="B33" s="48" t="s">
        <v>2</v>
      </c>
      <c r="C33" s="25">
        <v>3585</v>
      </c>
      <c r="D33" s="25">
        <f t="shared" si="1"/>
        <v>3585</v>
      </c>
      <c r="E33" s="25">
        <f>D33</f>
        <v>3585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B13" sqref="B1:G1048576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1" customWidth="1"/>
    <col min="5" max="5" width="13.140625" style="41" customWidth="1"/>
    <col min="6" max="7" width="12" style="41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" customHeight="1">
      <c r="A4" s="40" t="s">
        <v>65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55" t="s">
        <v>19</v>
      </c>
      <c r="D10" s="55" t="s">
        <v>20</v>
      </c>
      <c r="E10" s="56" t="s">
        <v>14</v>
      </c>
    </row>
    <row r="11" spans="1:7">
      <c r="A11" s="5" t="s">
        <v>21</v>
      </c>
      <c r="B11" s="48" t="s">
        <v>10</v>
      </c>
      <c r="C11" s="25">
        <v>66</v>
      </c>
      <c r="D11" s="25">
        <v>66</v>
      </c>
      <c r="E11" s="25">
        <v>66</v>
      </c>
    </row>
    <row r="12" spans="1:7" ht="25.5">
      <c r="A12" s="10" t="s">
        <v>24</v>
      </c>
      <c r="B12" s="48" t="s">
        <v>2</v>
      </c>
      <c r="C12" s="25">
        <f>(C13-C32)/C11</f>
        <v>833.87878787878788</v>
      </c>
      <c r="D12" s="25">
        <f t="shared" ref="D12:E12" si="0">(D13-D32)/D11</f>
        <v>833.87878787878788</v>
      </c>
      <c r="E12" s="25">
        <f t="shared" si="0"/>
        <v>833.87878787878788</v>
      </c>
    </row>
    <row r="13" spans="1:7" ht="25.5">
      <c r="A13" s="5" t="s">
        <v>11</v>
      </c>
      <c r="B13" s="48" t="s">
        <v>2</v>
      </c>
      <c r="C13" s="25">
        <f>C15+C29+C30+C31+C32+C33</f>
        <v>58285</v>
      </c>
      <c r="D13" s="25">
        <f>C13</f>
        <v>58285</v>
      </c>
      <c r="E13" s="25">
        <f>E15+E29+E30+E31+E32+E33</f>
        <v>58285</v>
      </c>
    </row>
    <row r="14" spans="1:7">
      <c r="A14" s="8" t="s">
        <v>0</v>
      </c>
      <c r="B14" s="49"/>
      <c r="C14" s="25"/>
      <c r="D14" s="25">
        <f t="shared" ref="D14:D33" si="1">C14</f>
        <v>0</v>
      </c>
      <c r="E14" s="25"/>
      <c r="G14" s="43"/>
    </row>
    <row r="15" spans="1:7" ht="25.5">
      <c r="A15" s="5" t="s">
        <v>12</v>
      </c>
      <c r="B15" s="48" t="s">
        <v>2</v>
      </c>
      <c r="C15" s="26">
        <v>44200.4</v>
      </c>
      <c r="D15" s="26">
        <v>44200.4</v>
      </c>
      <c r="E15" s="26">
        <v>44200.4</v>
      </c>
    </row>
    <row r="16" spans="1:7">
      <c r="A16" s="8" t="s">
        <v>1</v>
      </c>
      <c r="B16" s="49"/>
      <c r="C16" s="26"/>
      <c r="D16" s="26"/>
      <c r="E16" s="26"/>
    </row>
    <row r="17" spans="1:7" s="18" customFormat="1" ht="25.5">
      <c r="A17" s="20" t="s">
        <v>30</v>
      </c>
      <c r="B17" s="48" t="s">
        <v>2</v>
      </c>
      <c r="C17" s="26">
        <v>2806.4</v>
      </c>
      <c r="D17" s="26">
        <v>2806.4</v>
      </c>
      <c r="E17" s="26">
        <v>2806.4</v>
      </c>
      <c r="F17" s="41"/>
      <c r="G17" s="41"/>
    </row>
    <row r="18" spans="1:7" s="18" customFormat="1">
      <c r="A18" s="21" t="s">
        <v>4</v>
      </c>
      <c r="B18" s="50" t="s">
        <v>3</v>
      </c>
      <c r="C18" s="26">
        <v>2</v>
      </c>
      <c r="D18" s="26">
        <v>2</v>
      </c>
      <c r="E18" s="26">
        <v>2</v>
      </c>
      <c r="F18" s="41"/>
      <c r="G18" s="41"/>
    </row>
    <row r="19" spans="1:7" s="18" customFormat="1" ht="21.95" customHeight="1">
      <c r="A19" s="21" t="s">
        <v>26</v>
      </c>
      <c r="B19" s="48" t="s">
        <v>27</v>
      </c>
      <c r="C19" s="26">
        <v>116933.3</v>
      </c>
      <c r="D19" s="26">
        <v>116933.3</v>
      </c>
      <c r="E19" s="26">
        <v>116933.3</v>
      </c>
      <c r="F19" s="41"/>
      <c r="G19" s="41"/>
    </row>
    <row r="20" spans="1:7" s="18" customFormat="1" ht="25.5">
      <c r="A20" s="20" t="s">
        <v>31</v>
      </c>
      <c r="B20" s="48" t="s">
        <v>2</v>
      </c>
      <c r="C20" s="26">
        <v>24346.400000000001</v>
      </c>
      <c r="D20" s="26">
        <v>24346.400000000001</v>
      </c>
      <c r="E20" s="26">
        <v>24346.400000000001</v>
      </c>
      <c r="F20" s="41"/>
      <c r="G20" s="41"/>
    </row>
    <row r="21" spans="1:7">
      <c r="A21" s="10" t="s">
        <v>4</v>
      </c>
      <c r="B21" s="50" t="s">
        <v>3</v>
      </c>
      <c r="C21" s="26">
        <v>16</v>
      </c>
      <c r="D21" s="26">
        <v>16</v>
      </c>
      <c r="E21" s="26">
        <v>16</v>
      </c>
    </row>
    <row r="22" spans="1:7" ht="21.95" customHeight="1">
      <c r="A22" s="10" t="s">
        <v>26</v>
      </c>
      <c r="B22" s="48" t="s">
        <v>27</v>
      </c>
      <c r="C22" s="26">
        <v>126804.2</v>
      </c>
      <c r="D22" s="26">
        <v>126804.2</v>
      </c>
      <c r="E22" s="26">
        <v>126804.2</v>
      </c>
    </row>
    <row r="23" spans="1:7" ht="39">
      <c r="A23" s="14" t="s">
        <v>25</v>
      </c>
      <c r="B23" s="48" t="s">
        <v>2</v>
      </c>
      <c r="C23" s="26">
        <v>5640.8</v>
      </c>
      <c r="D23" s="26">
        <v>5640.8</v>
      </c>
      <c r="E23" s="26">
        <v>5640.8</v>
      </c>
    </row>
    <row r="24" spans="1:7">
      <c r="A24" s="10" t="s">
        <v>4</v>
      </c>
      <c r="B24" s="50" t="s">
        <v>3</v>
      </c>
      <c r="C24" s="26">
        <v>6.5</v>
      </c>
      <c r="D24" s="26">
        <v>6.5</v>
      </c>
      <c r="E24" s="26">
        <v>6.5</v>
      </c>
    </row>
    <row r="25" spans="1:7" ht="21.95" customHeight="1">
      <c r="A25" s="10" t="s">
        <v>26</v>
      </c>
      <c r="B25" s="48" t="s">
        <v>27</v>
      </c>
      <c r="C25" s="26">
        <v>72317.899999999994</v>
      </c>
      <c r="D25" s="26">
        <v>72317.899999999994</v>
      </c>
      <c r="E25" s="26">
        <v>72317.899999999994</v>
      </c>
    </row>
    <row r="26" spans="1:7" ht="25.5">
      <c r="A26" s="7" t="s">
        <v>23</v>
      </c>
      <c r="B26" s="48" t="s">
        <v>2</v>
      </c>
      <c r="C26" s="26">
        <v>12008</v>
      </c>
      <c r="D26" s="26">
        <v>12008</v>
      </c>
      <c r="E26" s="26">
        <v>12008</v>
      </c>
    </row>
    <row r="27" spans="1:7">
      <c r="A27" s="10" t="s">
        <v>4</v>
      </c>
      <c r="B27" s="50" t="s">
        <v>3</v>
      </c>
      <c r="C27" s="26">
        <v>17</v>
      </c>
      <c r="D27" s="26">
        <v>17</v>
      </c>
      <c r="E27" s="26">
        <v>17</v>
      </c>
    </row>
    <row r="28" spans="1:7" ht="21.95" customHeight="1">
      <c r="A28" s="10" t="s">
        <v>26</v>
      </c>
      <c r="B28" s="48" t="s">
        <v>27</v>
      </c>
      <c r="C28" s="26">
        <v>58862.7</v>
      </c>
      <c r="D28" s="26">
        <v>58862.7</v>
      </c>
      <c r="E28" s="26">
        <v>58862.7</v>
      </c>
    </row>
    <row r="29" spans="1:7" ht="25.5">
      <c r="A29" s="5" t="s">
        <v>5</v>
      </c>
      <c r="B29" s="48" t="s">
        <v>2</v>
      </c>
      <c r="C29" s="26">
        <v>4595.6000000000004</v>
      </c>
      <c r="D29" s="26">
        <v>4595.6000000000004</v>
      </c>
      <c r="E29" s="26">
        <v>4595.6000000000004</v>
      </c>
    </row>
    <row r="30" spans="1:7" ht="36.75">
      <c r="A30" s="12" t="s">
        <v>6</v>
      </c>
      <c r="B30" s="48" t="s">
        <v>2</v>
      </c>
      <c r="C30" s="25">
        <v>1677</v>
      </c>
      <c r="D30" s="25">
        <f t="shared" si="1"/>
        <v>1677</v>
      </c>
      <c r="E30" s="25">
        <f>D30</f>
        <v>1677</v>
      </c>
    </row>
    <row r="31" spans="1:7" ht="25.5">
      <c r="A31" s="12" t="s">
        <v>7</v>
      </c>
      <c r="B31" s="4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48" t="s">
        <v>2</v>
      </c>
      <c r="C32" s="25">
        <v>3249</v>
      </c>
      <c r="D32" s="25">
        <v>3249</v>
      </c>
      <c r="E32" s="25">
        <v>3249</v>
      </c>
    </row>
    <row r="33" spans="1:5" ht="38.25" customHeight="1">
      <c r="A33" s="12" t="s">
        <v>9</v>
      </c>
      <c r="B33" s="48" t="s">
        <v>2</v>
      </c>
      <c r="C33" s="25">
        <v>4563</v>
      </c>
      <c r="D33" s="25">
        <f t="shared" si="1"/>
        <v>4563</v>
      </c>
      <c r="E33" s="25">
        <f>D33</f>
        <v>4563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4" workbookViewId="0">
      <selection activeCell="B6" sqref="B1:H1048576"/>
    </sheetView>
  </sheetViews>
  <sheetFormatPr defaultColWidth="9.140625" defaultRowHeight="20.25"/>
  <cols>
    <col min="1" max="1" width="69.42578125" style="2" customWidth="1"/>
    <col min="2" max="2" width="9.140625" style="42"/>
    <col min="3" max="4" width="14.140625" style="43" customWidth="1"/>
    <col min="5" max="5" width="13.140625" style="43" customWidth="1"/>
    <col min="6" max="7" width="12" style="41" customWidth="1"/>
    <col min="8" max="8" width="9.140625" style="41"/>
    <col min="9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4.25" customHeight="1">
      <c r="A4" s="35" t="s">
        <v>38</v>
      </c>
      <c r="B4" s="35"/>
      <c r="C4" s="35"/>
      <c r="D4" s="35"/>
      <c r="E4" s="35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36</v>
      </c>
      <c r="D9" s="45"/>
      <c r="E9" s="45"/>
    </row>
    <row r="10" spans="1:7" ht="40.5">
      <c r="A10" s="37"/>
      <c r="B10" s="44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48" t="s">
        <v>10</v>
      </c>
      <c r="C11" s="31">
        <v>383</v>
      </c>
      <c r="D11" s="31">
        <v>383</v>
      </c>
      <c r="E11" s="31">
        <v>383</v>
      </c>
    </row>
    <row r="12" spans="1:7" ht="25.5">
      <c r="A12" s="10" t="s">
        <v>24</v>
      </c>
      <c r="B12" s="48" t="s">
        <v>2</v>
      </c>
      <c r="C12" s="31">
        <f t="shared" ref="C12" si="0">(C13-C32)/C11</f>
        <v>247.2140992167102</v>
      </c>
      <c r="D12" s="31">
        <f t="shared" ref="D12:E12" si="1">(D13-D32)/D11</f>
        <v>247.2140992167102</v>
      </c>
      <c r="E12" s="31">
        <f t="shared" si="1"/>
        <v>247.2140992167102</v>
      </c>
    </row>
    <row r="13" spans="1:7" ht="25.5">
      <c r="A13" s="5" t="s">
        <v>11</v>
      </c>
      <c r="B13" s="48" t="s">
        <v>2</v>
      </c>
      <c r="C13" s="31">
        <f>C15+C29+C30+C31+C32+C33</f>
        <v>95797</v>
      </c>
      <c r="D13" s="31">
        <f>C13</f>
        <v>95797</v>
      </c>
      <c r="E13" s="31">
        <f>E15+E29+E30+E31+E32+E33</f>
        <v>95797</v>
      </c>
    </row>
    <row r="14" spans="1:7">
      <c r="A14" s="8" t="s">
        <v>0</v>
      </c>
      <c r="B14" s="49"/>
      <c r="C14" s="31">
        <v>0</v>
      </c>
      <c r="D14" s="31">
        <f t="shared" ref="D14:D32" si="2">C14</f>
        <v>0</v>
      </c>
      <c r="E14" s="31">
        <v>0</v>
      </c>
      <c r="G14" s="43"/>
    </row>
    <row r="15" spans="1:7" ht="25.5">
      <c r="A15" s="5" t="s">
        <v>12</v>
      </c>
      <c r="B15" s="48" t="s">
        <v>2</v>
      </c>
      <c r="C15" s="26">
        <v>65762</v>
      </c>
      <c r="D15" s="26">
        <v>65762</v>
      </c>
      <c r="E15" s="26">
        <v>65762</v>
      </c>
    </row>
    <row r="16" spans="1:7">
      <c r="A16" s="8" t="s">
        <v>1</v>
      </c>
      <c r="B16" s="49"/>
      <c r="C16" s="26"/>
      <c r="D16" s="26"/>
      <c r="E16" s="26"/>
    </row>
    <row r="17" spans="1:8" s="18" customFormat="1" ht="25.5">
      <c r="A17" s="20" t="s">
        <v>30</v>
      </c>
      <c r="B17" s="48" t="s">
        <v>2</v>
      </c>
      <c r="C17" s="26">
        <v>3285</v>
      </c>
      <c r="D17" s="26">
        <v>3285</v>
      </c>
      <c r="E17" s="26">
        <v>3285</v>
      </c>
      <c r="F17" s="41"/>
      <c r="G17" s="41"/>
      <c r="H17" s="41"/>
    </row>
    <row r="18" spans="1:8" s="18" customFormat="1">
      <c r="A18" s="21" t="s">
        <v>4</v>
      </c>
      <c r="B18" s="50" t="s">
        <v>3</v>
      </c>
      <c r="C18" s="26">
        <v>3</v>
      </c>
      <c r="D18" s="26">
        <v>3</v>
      </c>
      <c r="E18" s="26">
        <v>3</v>
      </c>
      <c r="F18" s="41"/>
      <c r="G18" s="41"/>
      <c r="H18" s="41"/>
    </row>
    <row r="19" spans="1:8" s="18" customFormat="1" ht="21.95" customHeight="1">
      <c r="A19" s="21" t="s">
        <v>26</v>
      </c>
      <c r="B19" s="48" t="s">
        <v>27</v>
      </c>
      <c r="C19" s="26">
        <v>91250</v>
      </c>
      <c r="D19" s="26">
        <v>91250</v>
      </c>
      <c r="E19" s="26">
        <v>91250</v>
      </c>
      <c r="F19" s="41"/>
      <c r="G19" s="41"/>
      <c r="H19" s="41"/>
    </row>
    <row r="20" spans="1:8" s="18" customFormat="1" ht="25.5">
      <c r="A20" s="20" t="s">
        <v>31</v>
      </c>
      <c r="B20" s="48" t="s">
        <v>2</v>
      </c>
      <c r="C20" s="26">
        <v>46831</v>
      </c>
      <c r="D20" s="26">
        <v>46831</v>
      </c>
      <c r="E20" s="26">
        <v>46831</v>
      </c>
      <c r="F20" s="41"/>
      <c r="G20" s="41"/>
      <c r="H20" s="41"/>
    </row>
    <row r="21" spans="1:8">
      <c r="A21" s="10" t="s">
        <v>4</v>
      </c>
      <c r="B21" s="50" t="s">
        <v>3</v>
      </c>
      <c r="C21" s="26">
        <v>37.845999999999997</v>
      </c>
      <c r="D21" s="26">
        <v>37.845999999999997</v>
      </c>
      <c r="E21" s="26">
        <v>37.845999999999997</v>
      </c>
    </row>
    <row r="22" spans="1:8" ht="21.95" customHeight="1">
      <c r="A22" s="10" t="s">
        <v>26</v>
      </c>
      <c r="B22" s="48" t="s">
        <v>27</v>
      </c>
      <c r="C22" s="26">
        <v>102897.3</v>
      </c>
      <c r="D22" s="26">
        <v>102897.3</v>
      </c>
      <c r="E22" s="26">
        <v>102897.3</v>
      </c>
    </row>
    <row r="23" spans="1:8" ht="39">
      <c r="A23" s="14" t="s">
        <v>25</v>
      </c>
      <c r="B23" s="48" t="s">
        <v>2</v>
      </c>
      <c r="C23" s="26">
        <v>5426</v>
      </c>
      <c r="D23" s="26">
        <v>5426</v>
      </c>
      <c r="E23" s="26">
        <v>5426</v>
      </c>
    </row>
    <row r="24" spans="1:8">
      <c r="A24" s="10" t="s">
        <v>4</v>
      </c>
      <c r="B24" s="50" t="s">
        <v>3</v>
      </c>
      <c r="C24" s="26">
        <v>6</v>
      </c>
      <c r="D24" s="26">
        <v>6</v>
      </c>
      <c r="E24" s="26">
        <v>6</v>
      </c>
    </row>
    <row r="25" spans="1:8" ht="21.95" customHeight="1">
      <c r="A25" s="10" t="s">
        <v>26</v>
      </c>
      <c r="B25" s="48" t="s">
        <v>27</v>
      </c>
      <c r="C25" s="26">
        <v>75361</v>
      </c>
      <c r="D25" s="26">
        <v>75361</v>
      </c>
      <c r="E25" s="26">
        <v>75361</v>
      </c>
    </row>
    <row r="26" spans="1:8" ht="25.5">
      <c r="A26" s="7" t="s">
        <v>23</v>
      </c>
      <c r="B26" s="48" t="s">
        <v>2</v>
      </c>
      <c r="C26" s="26">
        <v>10220.200000000001</v>
      </c>
      <c r="D26" s="26">
        <v>10220.200000000001</v>
      </c>
      <c r="E26" s="26">
        <v>10220.200000000001</v>
      </c>
    </row>
    <row r="27" spans="1:8">
      <c r="A27" s="10" t="s">
        <v>4</v>
      </c>
      <c r="B27" s="50" t="s">
        <v>3</v>
      </c>
      <c r="C27" s="26">
        <v>17.25</v>
      </c>
      <c r="D27" s="26">
        <v>17.25</v>
      </c>
      <c r="E27" s="26">
        <v>17.25</v>
      </c>
    </row>
    <row r="28" spans="1:8" ht="21.95" customHeight="1">
      <c r="A28" s="10" t="s">
        <v>26</v>
      </c>
      <c r="B28" s="48" t="s">
        <v>27</v>
      </c>
      <c r="C28" s="26">
        <v>49373</v>
      </c>
      <c r="D28" s="26">
        <v>49373</v>
      </c>
      <c r="E28" s="26">
        <v>49373</v>
      </c>
    </row>
    <row r="29" spans="1:8" ht="25.5">
      <c r="A29" s="5" t="s">
        <v>5</v>
      </c>
      <c r="B29" s="48" t="s">
        <v>2</v>
      </c>
      <c r="C29" s="31">
        <v>9138</v>
      </c>
      <c r="D29" s="31">
        <v>9138</v>
      </c>
      <c r="E29" s="31">
        <v>9138</v>
      </c>
    </row>
    <row r="30" spans="1:8" ht="36.75">
      <c r="A30" s="12" t="s">
        <v>6</v>
      </c>
      <c r="B30" s="48" t="s">
        <v>2</v>
      </c>
      <c r="C30" s="31">
        <v>4109</v>
      </c>
      <c r="D30" s="31">
        <f t="shared" si="2"/>
        <v>4109</v>
      </c>
      <c r="E30" s="31">
        <v>4109</v>
      </c>
    </row>
    <row r="31" spans="1:8" ht="25.5">
      <c r="A31" s="12" t="s">
        <v>7</v>
      </c>
      <c r="B31" s="48" t="s">
        <v>2</v>
      </c>
      <c r="C31" s="31">
        <v>0</v>
      </c>
      <c r="D31" s="31">
        <f t="shared" si="2"/>
        <v>0</v>
      </c>
      <c r="E31" s="31">
        <v>0</v>
      </c>
    </row>
    <row r="32" spans="1:8" ht="36.75">
      <c r="A32" s="12" t="s">
        <v>8</v>
      </c>
      <c r="B32" s="48" t="s">
        <v>2</v>
      </c>
      <c r="C32" s="31">
        <v>1114</v>
      </c>
      <c r="D32" s="31">
        <f t="shared" si="2"/>
        <v>1114</v>
      </c>
      <c r="E32" s="31">
        <v>1114</v>
      </c>
    </row>
    <row r="33" spans="1:5" ht="38.25" customHeight="1">
      <c r="A33" s="12" t="s">
        <v>9</v>
      </c>
      <c r="B33" s="48" t="s">
        <v>2</v>
      </c>
      <c r="C33" s="31">
        <v>15674</v>
      </c>
      <c r="D33" s="31">
        <v>15674</v>
      </c>
      <c r="E33" s="31">
        <v>15674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F15" sqref="F15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1" customWidth="1"/>
    <col min="5" max="5" width="13.140625" style="41" customWidth="1"/>
    <col min="6" max="6" width="12" style="41" customWidth="1"/>
    <col min="7" max="7" width="12" style="2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" customHeight="1">
      <c r="A4" s="40" t="s">
        <v>66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55" t="s">
        <v>19</v>
      </c>
      <c r="D10" s="55" t="s">
        <v>20</v>
      </c>
      <c r="E10" s="56" t="s">
        <v>14</v>
      </c>
    </row>
    <row r="11" spans="1:7">
      <c r="A11" s="5" t="s">
        <v>21</v>
      </c>
      <c r="B11" s="48" t="s">
        <v>10</v>
      </c>
      <c r="C11" s="25">
        <v>20</v>
      </c>
      <c r="D11" s="25">
        <v>20</v>
      </c>
      <c r="E11" s="25">
        <v>20</v>
      </c>
    </row>
    <row r="12" spans="1:7" ht="25.5">
      <c r="A12" s="10" t="s">
        <v>24</v>
      </c>
      <c r="B12" s="48" t="s">
        <v>2</v>
      </c>
      <c r="C12" s="25">
        <f>(C13-C32)/C11</f>
        <v>1912.92</v>
      </c>
      <c r="D12" s="25">
        <f t="shared" ref="D12:E12" si="0">(D13-D32)/D11</f>
        <v>1912.92</v>
      </c>
      <c r="E12" s="25">
        <f t="shared" si="0"/>
        <v>1912.92</v>
      </c>
    </row>
    <row r="13" spans="1:7" ht="25.5">
      <c r="A13" s="5" t="s">
        <v>11</v>
      </c>
      <c r="B13" s="48" t="s">
        <v>2</v>
      </c>
      <c r="C13" s="25">
        <f>C15+C29+C30+C31+C32+C33</f>
        <v>38264.400000000001</v>
      </c>
      <c r="D13" s="25">
        <f>C13</f>
        <v>38264.400000000001</v>
      </c>
      <c r="E13" s="25">
        <f>E15+E29+E30+E31+E32+E33</f>
        <v>38264.400000000001</v>
      </c>
    </row>
    <row r="14" spans="1:7">
      <c r="A14" s="8" t="s">
        <v>0</v>
      </c>
      <c r="B14" s="49"/>
      <c r="C14" s="25"/>
      <c r="D14" s="25">
        <f t="shared" ref="D14:D33" si="1">C14</f>
        <v>0</v>
      </c>
      <c r="E14" s="25"/>
      <c r="G14" s="15"/>
    </row>
    <row r="15" spans="1:7" ht="25.5">
      <c r="A15" s="5" t="s">
        <v>12</v>
      </c>
      <c r="B15" s="48" t="s">
        <v>2</v>
      </c>
      <c r="C15" s="31">
        <v>29977.200000000001</v>
      </c>
      <c r="D15" s="31">
        <v>29977.200000000001</v>
      </c>
      <c r="E15" s="31">
        <v>29977.200000000001</v>
      </c>
    </row>
    <row r="16" spans="1:7">
      <c r="A16" s="8" t="s">
        <v>1</v>
      </c>
      <c r="B16" s="49"/>
      <c r="C16" s="31"/>
      <c r="D16" s="31"/>
      <c r="E16" s="31"/>
    </row>
    <row r="17" spans="1:6" s="18" customFormat="1" ht="25.5">
      <c r="A17" s="20" t="s">
        <v>30</v>
      </c>
      <c r="B17" s="48" t="s">
        <v>2</v>
      </c>
      <c r="C17" s="31">
        <v>2738</v>
      </c>
      <c r="D17" s="31">
        <v>2738</v>
      </c>
      <c r="E17" s="31">
        <v>2738</v>
      </c>
      <c r="F17" s="41"/>
    </row>
    <row r="18" spans="1:6" s="18" customFormat="1">
      <c r="A18" s="21" t="s">
        <v>4</v>
      </c>
      <c r="B18" s="50" t="s">
        <v>3</v>
      </c>
      <c r="C18" s="33">
        <v>2</v>
      </c>
      <c r="D18" s="33">
        <v>2</v>
      </c>
      <c r="E18" s="33">
        <v>2</v>
      </c>
      <c r="F18" s="41"/>
    </row>
    <row r="19" spans="1:6" s="18" customFormat="1" ht="21.95" customHeight="1">
      <c r="A19" s="21" t="s">
        <v>26</v>
      </c>
      <c r="B19" s="48" t="s">
        <v>27</v>
      </c>
      <c r="C19" s="31">
        <f t="shared" ref="C19:D19" si="2">C17*1000/12/C18</f>
        <v>114083.33333333333</v>
      </c>
      <c r="D19" s="31">
        <f t="shared" si="2"/>
        <v>114083.33333333333</v>
      </c>
      <c r="E19" s="31">
        <f>E17*1000/12/E18</f>
        <v>114083.33333333333</v>
      </c>
      <c r="F19" s="41"/>
    </row>
    <row r="20" spans="1:6" s="18" customFormat="1" ht="25.5">
      <c r="A20" s="20" t="s">
        <v>31</v>
      </c>
      <c r="B20" s="48" t="s">
        <v>2</v>
      </c>
      <c r="C20" s="31">
        <v>13578.4</v>
      </c>
      <c r="D20" s="31">
        <v>13578.4</v>
      </c>
      <c r="E20" s="31">
        <v>13578.4</v>
      </c>
      <c r="F20" s="41"/>
    </row>
    <row r="21" spans="1:6">
      <c r="A21" s="10" t="s">
        <v>4</v>
      </c>
      <c r="B21" s="50" t="s">
        <v>3</v>
      </c>
      <c r="C21" s="33">
        <v>8</v>
      </c>
      <c r="D21" s="33">
        <v>8</v>
      </c>
      <c r="E21" s="33">
        <v>8</v>
      </c>
    </row>
    <row r="22" spans="1:6" ht="21.95" customHeight="1">
      <c r="A22" s="10" t="s">
        <v>26</v>
      </c>
      <c r="B22" s="48" t="s">
        <v>27</v>
      </c>
      <c r="C22" s="31">
        <f t="shared" ref="C22:E22" si="3">C20/12/C21*1000</f>
        <v>141441.66666666666</v>
      </c>
      <c r="D22" s="31">
        <f t="shared" si="3"/>
        <v>141441.66666666666</v>
      </c>
      <c r="E22" s="31">
        <f t="shared" si="3"/>
        <v>141441.66666666666</v>
      </c>
    </row>
    <row r="23" spans="1:6" ht="39">
      <c r="A23" s="14" t="s">
        <v>25</v>
      </c>
      <c r="B23" s="48" t="s">
        <v>2</v>
      </c>
      <c r="C23" s="31">
        <v>3010</v>
      </c>
      <c r="D23" s="31">
        <v>3010</v>
      </c>
      <c r="E23" s="31">
        <v>3010</v>
      </c>
    </row>
    <row r="24" spans="1:6">
      <c r="A24" s="10" t="s">
        <v>4</v>
      </c>
      <c r="B24" s="50" t="s">
        <v>3</v>
      </c>
      <c r="C24" s="33">
        <v>3.5</v>
      </c>
      <c r="D24" s="33">
        <v>3.5</v>
      </c>
      <c r="E24" s="33">
        <v>3.5</v>
      </c>
    </row>
    <row r="25" spans="1:6" ht="21.95" customHeight="1">
      <c r="A25" s="10" t="s">
        <v>26</v>
      </c>
      <c r="B25" s="48" t="s">
        <v>27</v>
      </c>
      <c r="C25" s="31">
        <f t="shared" ref="C25:E25" si="4">C23/C24/12*1000</f>
        <v>71666.666666666672</v>
      </c>
      <c r="D25" s="31">
        <f t="shared" si="4"/>
        <v>71666.666666666672</v>
      </c>
      <c r="E25" s="31">
        <f t="shared" si="4"/>
        <v>71666.666666666672</v>
      </c>
    </row>
    <row r="26" spans="1:6" ht="25.5">
      <c r="A26" s="7" t="s">
        <v>23</v>
      </c>
      <c r="B26" s="48" t="s">
        <v>2</v>
      </c>
      <c r="C26" s="31">
        <v>10650.8</v>
      </c>
      <c r="D26" s="31">
        <v>10650.8</v>
      </c>
      <c r="E26" s="31">
        <v>10650.8</v>
      </c>
    </row>
    <row r="27" spans="1:6">
      <c r="A27" s="10" t="s">
        <v>4</v>
      </c>
      <c r="B27" s="50" t="s">
        <v>3</v>
      </c>
      <c r="C27" s="33">
        <v>16</v>
      </c>
      <c r="D27" s="33">
        <v>16</v>
      </c>
      <c r="E27" s="33">
        <v>16</v>
      </c>
    </row>
    <row r="28" spans="1:6" ht="21.95" customHeight="1">
      <c r="A28" s="10" t="s">
        <v>26</v>
      </c>
      <c r="B28" s="48" t="s">
        <v>27</v>
      </c>
      <c r="C28" s="31">
        <f t="shared" ref="C28:E28" si="5">C26/12/C27*1000</f>
        <v>55472.916666666664</v>
      </c>
      <c r="D28" s="31">
        <f t="shared" si="5"/>
        <v>55472.916666666664</v>
      </c>
      <c r="E28" s="31">
        <f t="shared" si="5"/>
        <v>55472.916666666664</v>
      </c>
    </row>
    <row r="29" spans="1:6" ht="25.5">
      <c r="A29" s="5" t="s">
        <v>5</v>
      </c>
      <c r="B29" s="48" t="s">
        <v>2</v>
      </c>
      <c r="C29" s="31">
        <v>3059.2</v>
      </c>
      <c r="D29" s="31">
        <v>3059.2</v>
      </c>
      <c r="E29" s="31">
        <v>3059.2</v>
      </c>
    </row>
    <row r="30" spans="1:6" ht="36.75">
      <c r="A30" s="12" t="s">
        <v>6</v>
      </c>
      <c r="B30" s="48" t="s">
        <v>2</v>
      </c>
      <c r="C30" s="25">
        <v>1928</v>
      </c>
      <c r="D30" s="25">
        <f t="shared" si="1"/>
        <v>1928</v>
      </c>
      <c r="E30" s="25">
        <f>D30</f>
        <v>1928</v>
      </c>
    </row>
    <row r="31" spans="1:6" ht="25.5">
      <c r="A31" s="12" t="s">
        <v>7</v>
      </c>
      <c r="B31" s="48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48" t="s">
        <v>2</v>
      </c>
      <c r="C32" s="25">
        <v>6</v>
      </c>
      <c r="D32" s="25">
        <v>6</v>
      </c>
      <c r="E32" s="25">
        <v>6</v>
      </c>
    </row>
    <row r="33" spans="1:5" ht="38.25" customHeight="1">
      <c r="A33" s="12" t="s">
        <v>9</v>
      </c>
      <c r="B33" s="48" t="s">
        <v>2</v>
      </c>
      <c r="C33" s="25">
        <v>3294</v>
      </c>
      <c r="D33" s="25">
        <f t="shared" si="1"/>
        <v>3294</v>
      </c>
      <c r="E33" s="25">
        <f>D33</f>
        <v>3294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B12" sqref="B1:F1048576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1" customWidth="1"/>
    <col min="5" max="5" width="13.140625" style="41" customWidth="1"/>
    <col min="6" max="6" width="12" style="41" customWidth="1"/>
    <col min="7" max="7" width="12" style="2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5" customHeight="1">
      <c r="A4" s="40" t="s">
        <v>67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45</v>
      </c>
      <c r="D9" s="45"/>
      <c r="E9" s="45"/>
    </row>
    <row r="10" spans="1:7" ht="40.5">
      <c r="A10" s="37"/>
      <c r="B10" s="44"/>
      <c r="C10" s="55" t="s">
        <v>19</v>
      </c>
      <c r="D10" s="55" t="s">
        <v>20</v>
      </c>
      <c r="E10" s="56" t="s">
        <v>14</v>
      </c>
    </row>
    <row r="11" spans="1:7">
      <c r="A11" s="5" t="s">
        <v>21</v>
      </c>
      <c r="B11" s="48" t="s">
        <v>10</v>
      </c>
      <c r="C11" s="25">
        <v>241</v>
      </c>
      <c r="D11" s="25">
        <v>241</v>
      </c>
      <c r="E11" s="25">
        <v>241</v>
      </c>
    </row>
    <row r="12" spans="1:7" ht="25.5">
      <c r="A12" s="10" t="s">
        <v>24</v>
      </c>
      <c r="B12" s="48" t="s">
        <v>2</v>
      </c>
      <c r="C12" s="25">
        <f>(C13-C32)/C11</f>
        <v>456.16597510373447</v>
      </c>
      <c r="D12" s="25">
        <f t="shared" ref="D12:E12" si="0">(D13-D32)/D11</f>
        <v>456.16597510373447</v>
      </c>
      <c r="E12" s="25">
        <f t="shared" si="0"/>
        <v>456.16597510373447</v>
      </c>
    </row>
    <row r="13" spans="1:7" ht="25.5">
      <c r="A13" s="5" t="s">
        <v>11</v>
      </c>
      <c r="B13" s="48" t="s">
        <v>2</v>
      </c>
      <c r="C13" s="25">
        <f>C15+C29+C30+C31+C32+C33</f>
        <v>109950.3</v>
      </c>
      <c r="D13" s="25">
        <f>C13</f>
        <v>109950.3</v>
      </c>
      <c r="E13" s="25">
        <f>E15+E29+E30+E31+E32+E33</f>
        <v>109950.3</v>
      </c>
    </row>
    <row r="14" spans="1:7">
      <c r="A14" s="8" t="s">
        <v>0</v>
      </c>
      <c r="B14" s="49"/>
      <c r="C14" s="25"/>
      <c r="D14" s="25">
        <f t="shared" ref="D14:E33" si="1">C14</f>
        <v>0</v>
      </c>
      <c r="E14" s="25"/>
      <c r="G14" s="15"/>
    </row>
    <row r="15" spans="1:7" ht="25.5">
      <c r="A15" s="5" t="s">
        <v>12</v>
      </c>
      <c r="B15" s="48" t="s">
        <v>2</v>
      </c>
      <c r="C15" s="31">
        <f t="shared" ref="C15:D15" si="2">C17+C20+C23+C26</f>
        <v>77534</v>
      </c>
      <c r="D15" s="31">
        <f t="shared" si="2"/>
        <v>77534</v>
      </c>
      <c r="E15" s="31">
        <f>E17+E20+E23+E26</f>
        <v>77534</v>
      </c>
    </row>
    <row r="16" spans="1:7">
      <c r="A16" s="8" t="s">
        <v>1</v>
      </c>
      <c r="B16" s="49"/>
      <c r="C16" s="31"/>
      <c r="D16" s="31"/>
      <c r="E16" s="31"/>
    </row>
    <row r="17" spans="1:6" s="18" customFormat="1" ht="25.5">
      <c r="A17" s="20" t="s">
        <v>30</v>
      </c>
      <c r="B17" s="48" t="s">
        <v>2</v>
      </c>
      <c r="C17" s="31">
        <v>4323.2</v>
      </c>
      <c r="D17" s="31">
        <v>4323.2</v>
      </c>
      <c r="E17" s="31">
        <v>4323.2</v>
      </c>
      <c r="F17" s="41"/>
    </row>
    <row r="18" spans="1:6" s="18" customFormat="1">
      <c r="A18" s="21" t="s">
        <v>4</v>
      </c>
      <c r="B18" s="50" t="s">
        <v>3</v>
      </c>
      <c r="C18" s="33">
        <v>4</v>
      </c>
      <c r="D18" s="33">
        <v>4</v>
      </c>
      <c r="E18" s="33">
        <v>4</v>
      </c>
      <c r="F18" s="41"/>
    </row>
    <row r="19" spans="1:6" s="18" customFormat="1" ht="21.95" customHeight="1">
      <c r="A19" s="21" t="s">
        <v>26</v>
      </c>
      <c r="B19" s="48" t="s">
        <v>27</v>
      </c>
      <c r="C19" s="31">
        <f t="shared" ref="C19:D19" si="3">C17*1000/12/C18</f>
        <v>90066.666666666672</v>
      </c>
      <c r="D19" s="31">
        <f t="shared" si="3"/>
        <v>90066.666666666672</v>
      </c>
      <c r="E19" s="31">
        <f>E17*1000/12/E18</f>
        <v>90066.666666666672</v>
      </c>
      <c r="F19" s="41"/>
    </row>
    <row r="20" spans="1:6" s="18" customFormat="1" ht="25.5">
      <c r="A20" s="20" t="s">
        <v>31</v>
      </c>
      <c r="B20" s="48" t="s">
        <v>2</v>
      </c>
      <c r="C20" s="31">
        <v>50178</v>
      </c>
      <c r="D20" s="31">
        <v>50178</v>
      </c>
      <c r="E20" s="31">
        <v>50178</v>
      </c>
      <c r="F20" s="41"/>
    </row>
    <row r="21" spans="1:6">
      <c r="A21" s="10" t="s">
        <v>4</v>
      </c>
      <c r="B21" s="50" t="s">
        <v>3</v>
      </c>
      <c r="C21" s="33">
        <v>29</v>
      </c>
      <c r="D21" s="33">
        <v>29</v>
      </c>
      <c r="E21" s="33">
        <v>29</v>
      </c>
    </row>
    <row r="22" spans="1:6" ht="21.95" customHeight="1">
      <c r="A22" s="10" t="s">
        <v>26</v>
      </c>
      <c r="B22" s="48" t="s">
        <v>27</v>
      </c>
      <c r="C22" s="31">
        <f t="shared" ref="C22:E22" si="4">C20/12/C21*1000</f>
        <v>144189.65517241377</v>
      </c>
      <c r="D22" s="31">
        <f t="shared" si="4"/>
        <v>144189.65517241377</v>
      </c>
      <c r="E22" s="31">
        <f t="shared" si="4"/>
        <v>144189.65517241377</v>
      </c>
    </row>
    <row r="23" spans="1:6" ht="39">
      <c r="A23" s="14" t="s">
        <v>25</v>
      </c>
      <c r="B23" s="48" t="s">
        <v>2</v>
      </c>
      <c r="C23" s="31">
        <v>8355.2000000000007</v>
      </c>
      <c r="D23" s="31">
        <v>8355.2000000000007</v>
      </c>
      <c r="E23" s="31">
        <v>8355.2000000000007</v>
      </c>
    </row>
    <row r="24" spans="1:6">
      <c r="A24" s="10" t="s">
        <v>4</v>
      </c>
      <c r="B24" s="50" t="s">
        <v>3</v>
      </c>
      <c r="C24" s="33">
        <v>10</v>
      </c>
      <c r="D24" s="33">
        <v>10</v>
      </c>
      <c r="E24" s="33">
        <v>10</v>
      </c>
    </row>
    <row r="25" spans="1:6" ht="21.95" customHeight="1">
      <c r="A25" s="10" t="s">
        <v>26</v>
      </c>
      <c r="B25" s="48" t="s">
        <v>27</v>
      </c>
      <c r="C25" s="31">
        <f t="shared" ref="C25:E25" si="5">C23/C24/12*1000</f>
        <v>69626.666666666686</v>
      </c>
      <c r="D25" s="31">
        <f t="shared" si="5"/>
        <v>69626.666666666686</v>
      </c>
      <c r="E25" s="31">
        <f t="shared" si="5"/>
        <v>69626.666666666686</v>
      </c>
    </row>
    <row r="26" spans="1:6" ht="25.5">
      <c r="A26" s="7" t="s">
        <v>23</v>
      </c>
      <c r="B26" s="48" t="s">
        <v>2</v>
      </c>
      <c r="C26" s="31">
        <v>14677.6</v>
      </c>
      <c r="D26" s="31">
        <v>14677.6</v>
      </c>
      <c r="E26" s="31">
        <v>14677.6</v>
      </c>
    </row>
    <row r="27" spans="1:6">
      <c r="A27" s="10" t="s">
        <v>4</v>
      </c>
      <c r="B27" s="50" t="s">
        <v>3</v>
      </c>
      <c r="C27" s="33">
        <v>22.05</v>
      </c>
      <c r="D27" s="33">
        <v>22.05</v>
      </c>
      <c r="E27" s="33">
        <v>22.05</v>
      </c>
    </row>
    <row r="28" spans="1:6" ht="21.95" customHeight="1">
      <c r="A28" s="10" t="s">
        <v>26</v>
      </c>
      <c r="B28" s="48" t="s">
        <v>27</v>
      </c>
      <c r="C28" s="31">
        <f t="shared" ref="C28:E28" si="6">C26/12/C27*1000</f>
        <v>55470.899470899472</v>
      </c>
      <c r="D28" s="31">
        <f t="shared" si="6"/>
        <v>55470.899470899472</v>
      </c>
      <c r="E28" s="31">
        <f t="shared" si="6"/>
        <v>55470.899470899472</v>
      </c>
    </row>
    <row r="29" spans="1:6" ht="25.5">
      <c r="A29" s="5" t="s">
        <v>5</v>
      </c>
      <c r="B29" s="48" t="s">
        <v>2</v>
      </c>
      <c r="C29" s="25">
        <v>7536</v>
      </c>
      <c r="D29" s="25">
        <f t="shared" si="1"/>
        <v>7536</v>
      </c>
      <c r="E29" s="25">
        <f t="shared" si="1"/>
        <v>7536</v>
      </c>
    </row>
    <row r="30" spans="1:6" ht="36.75">
      <c r="A30" s="12" t="s">
        <v>6</v>
      </c>
      <c r="B30" s="48" t="s">
        <v>2</v>
      </c>
      <c r="C30" s="25">
        <v>5087</v>
      </c>
      <c r="D30" s="25">
        <f t="shared" si="1"/>
        <v>5087</v>
      </c>
      <c r="E30" s="25">
        <f>D30</f>
        <v>5087</v>
      </c>
    </row>
    <row r="31" spans="1:6" ht="25.5">
      <c r="A31" s="12" t="s">
        <v>7</v>
      </c>
      <c r="B31" s="48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48" t="s">
        <v>2</v>
      </c>
      <c r="C32" s="25">
        <v>14.3</v>
      </c>
      <c r="D32" s="25">
        <v>14.3</v>
      </c>
      <c r="E32" s="25">
        <v>14.3</v>
      </c>
    </row>
    <row r="33" spans="1:5" ht="38.25" customHeight="1">
      <c r="A33" s="12" t="s">
        <v>9</v>
      </c>
      <c r="B33" s="48" t="s">
        <v>2</v>
      </c>
      <c r="C33" s="25">
        <v>19779</v>
      </c>
      <c r="D33" s="25">
        <f t="shared" si="1"/>
        <v>19779</v>
      </c>
      <c r="E33" s="25">
        <f>D33</f>
        <v>19779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H33"/>
  <sheetViews>
    <sheetView topLeftCell="A10" workbookViewId="0">
      <selection activeCell="C10" sqref="C1:H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43" customWidth="1"/>
    <col min="5" max="5" width="12.7109375" style="43" customWidth="1"/>
    <col min="6" max="7" width="12" style="41" customWidth="1"/>
    <col min="8" max="8" width="9.140625" style="41"/>
    <col min="9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>
      <c r="A4" s="35" t="s">
        <v>39</v>
      </c>
      <c r="B4" s="35"/>
      <c r="C4" s="35"/>
      <c r="D4" s="35"/>
      <c r="E4" s="35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38" t="s">
        <v>18</v>
      </c>
      <c r="C9" s="45" t="s">
        <v>36</v>
      </c>
      <c r="D9" s="45"/>
      <c r="E9" s="45"/>
    </row>
    <row r="10" spans="1:7" ht="40.5">
      <c r="A10" s="37"/>
      <c r="B10" s="38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6" t="s">
        <v>10</v>
      </c>
      <c r="C11" s="31">
        <v>446</v>
      </c>
      <c r="D11" s="31">
        <v>446</v>
      </c>
      <c r="E11" s="31">
        <v>446</v>
      </c>
    </row>
    <row r="12" spans="1:7" ht="25.5">
      <c r="A12" s="10" t="s">
        <v>24</v>
      </c>
      <c r="B12" s="6" t="s">
        <v>2</v>
      </c>
      <c r="C12" s="31">
        <f t="shared" ref="C12" si="0">(C13-C32)/C11</f>
        <v>230.45515695067266</v>
      </c>
      <c r="D12" s="31">
        <f t="shared" ref="D12:E12" si="1">(D13-D32)/D11</f>
        <v>230.45515695067266</v>
      </c>
      <c r="E12" s="31">
        <f t="shared" si="1"/>
        <v>230.45515695067266</v>
      </c>
    </row>
    <row r="13" spans="1:7" ht="25.5">
      <c r="A13" s="5" t="s">
        <v>11</v>
      </c>
      <c r="B13" s="6" t="s">
        <v>2</v>
      </c>
      <c r="C13" s="31">
        <f>C15+C29+C30+C31+C32+C33</f>
        <v>103840</v>
      </c>
      <c r="D13" s="31">
        <f>C13</f>
        <v>103840</v>
      </c>
      <c r="E13" s="31">
        <f>E15+E29+E30+E31+E32+E33</f>
        <v>103840</v>
      </c>
    </row>
    <row r="14" spans="1:7">
      <c r="A14" s="8" t="s">
        <v>0</v>
      </c>
      <c r="B14" s="9"/>
      <c r="C14" s="31">
        <v>0</v>
      </c>
      <c r="D14" s="31">
        <f t="shared" ref="D14:D33" si="2">C14</f>
        <v>0</v>
      </c>
      <c r="E14" s="31">
        <v>0</v>
      </c>
      <c r="G14" s="43"/>
    </row>
    <row r="15" spans="1:7" ht="25.5">
      <c r="A15" s="5" t="s">
        <v>12</v>
      </c>
      <c r="B15" s="6" t="s">
        <v>2</v>
      </c>
      <c r="C15" s="26">
        <v>73930</v>
      </c>
      <c r="D15" s="26">
        <v>73930</v>
      </c>
      <c r="E15" s="26">
        <v>73930</v>
      </c>
    </row>
    <row r="16" spans="1:7">
      <c r="A16" s="8" t="s">
        <v>1</v>
      </c>
      <c r="B16" s="9"/>
      <c r="C16" s="26"/>
      <c r="D16" s="26"/>
      <c r="E16" s="26"/>
    </row>
    <row r="17" spans="1:8" s="18" customFormat="1" ht="25.5">
      <c r="A17" s="20" t="s">
        <v>30</v>
      </c>
      <c r="B17" s="17" t="s">
        <v>2</v>
      </c>
      <c r="C17" s="26">
        <v>2810.7</v>
      </c>
      <c r="D17" s="26">
        <v>2810.7</v>
      </c>
      <c r="E17" s="26">
        <v>2810.7</v>
      </c>
      <c r="F17" s="41"/>
      <c r="G17" s="41"/>
      <c r="H17" s="41"/>
    </row>
    <row r="18" spans="1:8" s="18" customFormat="1">
      <c r="A18" s="21" t="s">
        <v>4</v>
      </c>
      <c r="B18" s="22" t="s">
        <v>3</v>
      </c>
      <c r="C18" s="26">
        <v>3</v>
      </c>
      <c r="D18" s="26">
        <v>3</v>
      </c>
      <c r="E18" s="26">
        <v>3</v>
      </c>
      <c r="F18" s="41"/>
      <c r="G18" s="41"/>
      <c r="H18" s="41"/>
    </row>
    <row r="19" spans="1:8" s="18" customFormat="1" ht="21.95" customHeight="1">
      <c r="A19" s="21" t="s">
        <v>26</v>
      </c>
      <c r="B19" s="17" t="s">
        <v>27</v>
      </c>
      <c r="C19" s="26">
        <v>97520</v>
      </c>
      <c r="D19" s="26">
        <v>97520</v>
      </c>
      <c r="E19" s="26">
        <v>97520</v>
      </c>
      <c r="F19" s="41"/>
      <c r="G19" s="41"/>
      <c r="H19" s="41"/>
    </row>
    <row r="20" spans="1:8" s="18" customFormat="1" ht="25.5">
      <c r="A20" s="20" t="s">
        <v>31</v>
      </c>
      <c r="B20" s="17" t="s">
        <v>2</v>
      </c>
      <c r="C20" s="26">
        <v>52154.3</v>
      </c>
      <c r="D20" s="26">
        <v>52154.3</v>
      </c>
      <c r="E20" s="26">
        <v>52154.3</v>
      </c>
      <c r="F20" s="41"/>
      <c r="G20" s="41"/>
      <c r="H20" s="41"/>
    </row>
    <row r="21" spans="1:8" s="18" customFormat="1">
      <c r="A21" s="21" t="s">
        <v>4</v>
      </c>
      <c r="B21" s="22" t="s">
        <v>3</v>
      </c>
      <c r="C21" s="26">
        <v>45.667000000000002</v>
      </c>
      <c r="D21" s="26">
        <v>45.667000000000002</v>
      </c>
      <c r="E21" s="26">
        <v>45.667000000000002</v>
      </c>
      <c r="F21" s="41"/>
      <c r="G21" s="41"/>
      <c r="H21" s="41"/>
    </row>
    <row r="22" spans="1:8" ht="21.95" customHeight="1">
      <c r="A22" s="10" t="s">
        <v>26</v>
      </c>
      <c r="B22" s="6" t="s">
        <v>27</v>
      </c>
      <c r="C22" s="26">
        <v>113419.5</v>
      </c>
      <c r="D22" s="26">
        <v>113419.5</v>
      </c>
      <c r="E22" s="26">
        <v>113419.5</v>
      </c>
    </row>
    <row r="23" spans="1:8" ht="39">
      <c r="A23" s="14" t="s">
        <v>25</v>
      </c>
      <c r="B23" s="6" t="s">
        <v>2</v>
      </c>
      <c r="C23" s="26">
        <v>6246.7</v>
      </c>
      <c r="D23" s="26">
        <v>6246.7</v>
      </c>
      <c r="E23" s="26">
        <v>6246.7</v>
      </c>
    </row>
    <row r="24" spans="1:8">
      <c r="A24" s="10" t="s">
        <v>4</v>
      </c>
      <c r="B24" s="11" t="s">
        <v>3</v>
      </c>
      <c r="C24" s="26">
        <v>7</v>
      </c>
      <c r="D24" s="26">
        <v>7</v>
      </c>
      <c r="E24" s="26">
        <v>7</v>
      </c>
    </row>
    <row r="25" spans="1:8" ht="21.95" customHeight="1">
      <c r="A25" s="10" t="s">
        <v>26</v>
      </c>
      <c r="B25" s="6" t="s">
        <v>27</v>
      </c>
      <c r="C25" s="26">
        <v>74365.5</v>
      </c>
      <c r="D25" s="26">
        <v>74365.5</v>
      </c>
      <c r="E25" s="26">
        <v>74365.5</v>
      </c>
    </row>
    <row r="26" spans="1:8" ht="25.5">
      <c r="A26" s="7" t="s">
        <v>23</v>
      </c>
      <c r="B26" s="6" t="s">
        <v>2</v>
      </c>
      <c r="C26" s="26">
        <v>12718.3</v>
      </c>
      <c r="D26" s="26">
        <v>12718.3</v>
      </c>
      <c r="E26" s="26">
        <v>12718.3</v>
      </c>
    </row>
    <row r="27" spans="1:8">
      <c r="A27" s="10" t="s">
        <v>4</v>
      </c>
      <c r="B27" s="11" t="s">
        <v>3</v>
      </c>
      <c r="C27" s="26">
        <v>25.25</v>
      </c>
      <c r="D27" s="26">
        <v>25.25</v>
      </c>
      <c r="E27" s="26">
        <v>25.25</v>
      </c>
    </row>
    <row r="28" spans="1:8" ht="21.95" customHeight="1">
      <c r="A28" s="10" t="s">
        <v>26</v>
      </c>
      <c r="B28" s="6" t="s">
        <v>27</v>
      </c>
      <c r="C28" s="26">
        <v>55175.76</v>
      </c>
      <c r="D28" s="26">
        <v>55175.76</v>
      </c>
      <c r="E28" s="26">
        <v>55175.76</v>
      </c>
    </row>
    <row r="29" spans="1:8" ht="25.5">
      <c r="A29" s="5" t="s">
        <v>5</v>
      </c>
      <c r="B29" s="6" t="s">
        <v>2</v>
      </c>
      <c r="C29" s="31">
        <v>10306</v>
      </c>
      <c r="D29" s="31">
        <v>10306</v>
      </c>
      <c r="E29" s="31">
        <v>10306</v>
      </c>
    </row>
    <row r="30" spans="1:8" ht="36.75">
      <c r="A30" s="12" t="s">
        <v>6</v>
      </c>
      <c r="B30" s="6" t="s">
        <v>2</v>
      </c>
      <c r="C30" s="31">
        <v>3679</v>
      </c>
      <c r="D30" s="31">
        <f t="shared" si="2"/>
        <v>3679</v>
      </c>
      <c r="E30" s="31">
        <v>3679</v>
      </c>
    </row>
    <row r="31" spans="1:8" ht="25.5">
      <c r="A31" s="12" t="s">
        <v>7</v>
      </c>
      <c r="B31" s="6" t="s">
        <v>2</v>
      </c>
      <c r="C31" s="31">
        <v>0</v>
      </c>
      <c r="D31" s="31">
        <f t="shared" si="2"/>
        <v>0</v>
      </c>
      <c r="E31" s="31">
        <v>0</v>
      </c>
    </row>
    <row r="32" spans="1:8" ht="36.75">
      <c r="A32" s="12" t="s">
        <v>8</v>
      </c>
      <c r="B32" s="6" t="s">
        <v>2</v>
      </c>
      <c r="C32" s="31">
        <v>1057</v>
      </c>
      <c r="D32" s="31">
        <f t="shared" si="2"/>
        <v>1057</v>
      </c>
      <c r="E32" s="31">
        <v>1057</v>
      </c>
    </row>
    <row r="33" spans="1:5" ht="38.25" customHeight="1">
      <c r="A33" s="12" t="s">
        <v>9</v>
      </c>
      <c r="B33" s="6" t="s">
        <v>2</v>
      </c>
      <c r="C33" s="31">
        <v>14868</v>
      </c>
      <c r="D33" s="31">
        <f t="shared" si="2"/>
        <v>14868</v>
      </c>
      <c r="E33" s="31">
        <v>14868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10" workbookViewId="0">
      <selection activeCell="F15" sqref="F15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43" customWidth="1"/>
    <col min="5" max="5" width="13.42578125" style="51" customWidth="1"/>
    <col min="6" max="7" width="12" style="41" customWidth="1"/>
    <col min="8" max="8" width="9.140625" style="41"/>
    <col min="9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0.5" customHeight="1">
      <c r="A4" s="40" t="s">
        <v>40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38" t="s">
        <v>18</v>
      </c>
      <c r="C9" s="45" t="s">
        <v>36</v>
      </c>
      <c r="D9" s="45"/>
      <c r="E9" s="45"/>
    </row>
    <row r="10" spans="1:7" ht="40.5">
      <c r="A10" s="37"/>
      <c r="B10" s="38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6" t="s">
        <v>10</v>
      </c>
      <c r="C11" s="31">
        <v>761</v>
      </c>
      <c r="D11" s="31">
        <v>761</v>
      </c>
      <c r="E11" s="31">
        <v>761</v>
      </c>
    </row>
    <row r="12" spans="1:7" ht="25.5">
      <c r="A12" s="10" t="s">
        <v>24</v>
      </c>
      <c r="B12" s="6" t="s">
        <v>2</v>
      </c>
      <c r="C12" s="31">
        <f>(C13-C32)/C11</f>
        <v>233.35085413929042</v>
      </c>
      <c r="D12" s="31">
        <f t="shared" ref="D12:E12" si="0">(D13-D32)/D11</f>
        <v>233.35085413929042</v>
      </c>
      <c r="E12" s="31">
        <f t="shared" si="0"/>
        <v>233.35085413929042</v>
      </c>
    </row>
    <row r="13" spans="1:7" ht="25.5">
      <c r="A13" s="5" t="s">
        <v>11</v>
      </c>
      <c r="B13" s="6" t="s">
        <v>2</v>
      </c>
      <c r="C13" s="31">
        <f>C15+C29+C30+C31+C32+C33</f>
        <v>180768</v>
      </c>
      <c r="D13" s="31">
        <f>C13</f>
        <v>180768</v>
      </c>
      <c r="E13" s="31">
        <f>E15+E29+E30+E31+E32+E33</f>
        <v>180768</v>
      </c>
    </row>
    <row r="14" spans="1:7">
      <c r="A14" s="8" t="s">
        <v>0</v>
      </c>
      <c r="B14" s="9"/>
      <c r="C14" s="31">
        <v>0</v>
      </c>
      <c r="D14" s="31">
        <f t="shared" ref="D14:D33" si="1">C14</f>
        <v>0</v>
      </c>
      <c r="E14" s="31">
        <v>0</v>
      </c>
      <c r="G14" s="43"/>
    </row>
    <row r="15" spans="1:7" ht="25.5">
      <c r="A15" s="5" t="s">
        <v>12</v>
      </c>
      <c r="B15" s="6" t="s">
        <v>2</v>
      </c>
      <c r="C15" s="31">
        <f>C17+C20+C23+C26</f>
        <v>123077</v>
      </c>
      <c r="D15" s="31">
        <f t="shared" si="1"/>
        <v>123077</v>
      </c>
      <c r="E15" s="31">
        <v>123077</v>
      </c>
    </row>
    <row r="16" spans="1:7">
      <c r="A16" s="8" t="s">
        <v>1</v>
      </c>
      <c r="B16" s="9"/>
      <c r="C16" s="31">
        <v>0</v>
      </c>
      <c r="D16" s="31">
        <f t="shared" si="1"/>
        <v>0</v>
      </c>
      <c r="E16" s="31">
        <v>0</v>
      </c>
    </row>
    <row r="17" spans="1:8" s="18" customFormat="1" ht="25.5">
      <c r="A17" s="20" t="s">
        <v>30</v>
      </c>
      <c r="B17" s="17" t="s">
        <v>2</v>
      </c>
      <c r="C17" s="31">
        <v>9800</v>
      </c>
      <c r="D17" s="31">
        <f t="shared" si="1"/>
        <v>9800</v>
      </c>
      <c r="E17" s="31">
        <v>9800</v>
      </c>
      <c r="F17" s="41"/>
      <c r="G17" s="41"/>
      <c r="H17" s="41"/>
    </row>
    <row r="18" spans="1:8" s="18" customFormat="1">
      <c r="A18" s="21" t="s">
        <v>4</v>
      </c>
      <c r="B18" s="22" t="s">
        <v>3</v>
      </c>
      <c r="C18" s="33">
        <v>8</v>
      </c>
      <c r="D18" s="31">
        <v>8</v>
      </c>
      <c r="E18" s="31">
        <v>8</v>
      </c>
      <c r="F18" s="41"/>
      <c r="G18" s="41"/>
      <c r="H18" s="41"/>
    </row>
    <row r="19" spans="1:8" s="18" customFormat="1" ht="21.95" customHeight="1">
      <c r="A19" s="21" t="s">
        <v>26</v>
      </c>
      <c r="B19" s="17" t="s">
        <v>27</v>
      </c>
      <c r="C19" s="31">
        <f>C17/C18/12*1000+200</f>
        <v>102283.33333333333</v>
      </c>
      <c r="D19" s="31">
        <f t="shared" si="1"/>
        <v>102283.33333333333</v>
      </c>
      <c r="E19" s="31">
        <f>D19</f>
        <v>102283.33333333333</v>
      </c>
      <c r="F19" s="41"/>
      <c r="G19" s="43"/>
      <c r="H19" s="41"/>
    </row>
    <row r="20" spans="1:8" s="18" customFormat="1" ht="25.5">
      <c r="A20" s="20" t="s">
        <v>31</v>
      </c>
      <c r="B20" s="17" t="s">
        <v>2</v>
      </c>
      <c r="C20" s="31">
        <v>87685</v>
      </c>
      <c r="D20" s="31">
        <f t="shared" si="1"/>
        <v>87685</v>
      </c>
      <c r="E20" s="31">
        <v>38576.199999999997</v>
      </c>
      <c r="F20" s="41"/>
      <c r="G20" s="41"/>
      <c r="H20" s="41"/>
    </row>
    <row r="21" spans="1:8" s="18" customFormat="1">
      <c r="A21" s="21" t="s">
        <v>4</v>
      </c>
      <c r="B21" s="22" t="s">
        <v>3</v>
      </c>
      <c r="C21" s="33">
        <v>66</v>
      </c>
      <c r="D21" s="31">
        <f t="shared" si="1"/>
        <v>66</v>
      </c>
      <c r="E21" s="31">
        <v>66</v>
      </c>
      <c r="F21" s="41"/>
      <c r="G21" s="41"/>
      <c r="H21" s="41"/>
    </row>
    <row r="22" spans="1:8" ht="21.95" customHeight="1">
      <c r="A22" s="10" t="s">
        <v>26</v>
      </c>
      <c r="B22" s="6" t="s">
        <v>27</v>
      </c>
      <c r="C22" s="31">
        <f>C20/12/C21*1000</f>
        <v>110713.38383838383</v>
      </c>
      <c r="D22" s="31">
        <f t="shared" si="1"/>
        <v>110713.38383838383</v>
      </c>
      <c r="E22" s="31">
        <v>110713.4</v>
      </c>
    </row>
    <row r="23" spans="1:8" ht="39">
      <c r="A23" s="14" t="s">
        <v>25</v>
      </c>
      <c r="B23" s="6" t="s">
        <v>2</v>
      </c>
      <c r="C23" s="31">
        <v>10260</v>
      </c>
      <c r="D23" s="31">
        <f t="shared" si="1"/>
        <v>10260</v>
      </c>
      <c r="E23" s="31">
        <v>10260</v>
      </c>
    </row>
    <row r="24" spans="1:8">
      <c r="A24" s="10" t="s">
        <v>4</v>
      </c>
      <c r="B24" s="11" t="s">
        <v>3</v>
      </c>
      <c r="C24" s="33">
        <v>11</v>
      </c>
      <c r="D24" s="31">
        <f t="shared" si="1"/>
        <v>11</v>
      </c>
      <c r="E24" s="31">
        <v>11</v>
      </c>
    </row>
    <row r="25" spans="1:8" ht="21.95" customHeight="1">
      <c r="A25" s="10" t="s">
        <v>26</v>
      </c>
      <c r="B25" s="6" t="s">
        <v>27</v>
      </c>
      <c r="C25" s="31">
        <f>C23/C24/12*1000</f>
        <v>77727.272727272735</v>
      </c>
      <c r="D25" s="31">
        <f t="shared" si="1"/>
        <v>77727.272727272735</v>
      </c>
      <c r="E25" s="31">
        <f t="shared" ref="E25" si="2">E23/E24/12*1000</f>
        <v>77727.272727272735</v>
      </c>
    </row>
    <row r="26" spans="1:8" ht="25.5">
      <c r="A26" s="7" t="s">
        <v>23</v>
      </c>
      <c r="B26" s="6" t="s">
        <v>2</v>
      </c>
      <c r="C26" s="31">
        <v>15332</v>
      </c>
      <c r="D26" s="31">
        <v>15332</v>
      </c>
      <c r="E26" s="31">
        <v>15332</v>
      </c>
    </row>
    <row r="27" spans="1:8">
      <c r="A27" s="10" t="s">
        <v>4</v>
      </c>
      <c r="B27" s="11" t="s">
        <v>3</v>
      </c>
      <c r="C27" s="33">
        <v>28</v>
      </c>
      <c r="D27" s="31">
        <f t="shared" si="1"/>
        <v>28</v>
      </c>
      <c r="E27" s="31">
        <v>28</v>
      </c>
    </row>
    <row r="28" spans="1:8" ht="21.95" customHeight="1">
      <c r="A28" s="10" t="s">
        <v>26</v>
      </c>
      <c r="B28" s="6" t="s">
        <v>27</v>
      </c>
      <c r="C28" s="31">
        <f>C26/12/C27*1000</f>
        <v>45630.952380952389</v>
      </c>
      <c r="D28" s="31">
        <f t="shared" si="1"/>
        <v>45630.952380952389</v>
      </c>
      <c r="E28" s="31">
        <f t="shared" ref="E28" si="3">E26/12/E27*1000</f>
        <v>45630.952380952389</v>
      </c>
    </row>
    <row r="29" spans="1:8" ht="25.5">
      <c r="A29" s="5" t="s">
        <v>5</v>
      </c>
      <c r="B29" s="6" t="s">
        <v>2</v>
      </c>
      <c r="C29" s="31">
        <v>14102</v>
      </c>
      <c r="D29" s="31">
        <v>14102</v>
      </c>
      <c r="E29" s="31">
        <v>14102</v>
      </c>
    </row>
    <row r="30" spans="1:8" ht="36.75">
      <c r="A30" s="12" t="s">
        <v>6</v>
      </c>
      <c r="B30" s="6" t="s">
        <v>2</v>
      </c>
      <c r="C30" s="31">
        <v>17841</v>
      </c>
      <c r="D30" s="31">
        <f t="shared" si="1"/>
        <v>17841</v>
      </c>
      <c r="E30" s="31">
        <v>17841</v>
      </c>
    </row>
    <row r="31" spans="1:8" ht="25.5">
      <c r="A31" s="12" t="s">
        <v>7</v>
      </c>
      <c r="B31" s="6" t="s">
        <v>2</v>
      </c>
      <c r="C31" s="31">
        <v>384</v>
      </c>
      <c r="D31" s="31">
        <f t="shared" si="1"/>
        <v>384</v>
      </c>
      <c r="E31" s="31">
        <v>384</v>
      </c>
    </row>
    <row r="32" spans="1:8" ht="36.75">
      <c r="A32" s="12" t="s">
        <v>8</v>
      </c>
      <c r="B32" s="6" t="s">
        <v>2</v>
      </c>
      <c r="C32" s="31">
        <v>3188</v>
      </c>
      <c r="D32" s="31">
        <f t="shared" si="1"/>
        <v>3188</v>
      </c>
      <c r="E32" s="31">
        <v>3188</v>
      </c>
    </row>
    <row r="33" spans="1:5" ht="38.25" customHeight="1">
      <c r="A33" s="12" t="s">
        <v>9</v>
      </c>
      <c r="B33" s="6" t="s">
        <v>2</v>
      </c>
      <c r="C33" s="31">
        <v>22176</v>
      </c>
      <c r="D33" s="31">
        <f t="shared" si="1"/>
        <v>22176</v>
      </c>
      <c r="E33" s="31">
        <v>22176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B9" sqref="B1:G1048576"/>
    </sheetView>
  </sheetViews>
  <sheetFormatPr defaultColWidth="9.140625" defaultRowHeight="20.25"/>
  <cols>
    <col min="1" max="1" width="69.42578125" style="2" customWidth="1"/>
    <col min="2" max="2" width="9.140625" style="42"/>
    <col min="3" max="4" width="12" style="43" customWidth="1"/>
    <col min="5" max="5" width="12.85546875" style="43" customWidth="1"/>
    <col min="6" max="7" width="12" style="41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36.75" customHeight="1">
      <c r="A4" s="40" t="s">
        <v>41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44" t="s">
        <v>18</v>
      </c>
      <c r="C9" s="45" t="s">
        <v>36</v>
      </c>
      <c r="D9" s="45"/>
      <c r="E9" s="45"/>
    </row>
    <row r="10" spans="1:7" ht="40.5">
      <c r="A10" s="37"/>
      <c r="B10" s="44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48" t="s">
        <v>10</v>
      </c>
      <c r="C11" s="31">
        <v>6</v>
      </c>
      <c r="D11" s="31">
        <v>6</v>
      </c>
      <c r="E11" s="31">
        <v>6</v>
      </c>
    </row>
    <row r="12" spans="1:7" ht="25.5">
      <c r="A12" s="10" t="s">
        <v>24</v>
      </c>
      <c r="B12" s="48" t="s">
        <v>2</v>
      </c>
      <c r="C12" s="31">
        <f>(C13-C32)/C11</f>
        <v>1645.1666666666667</v>
      </c>
      <c r="D12" s="31">
        <f t="shared" ref="D12:E12" si="0">(D13-D32)/D11</f>
        <v>1645.1666666666667</v>
      </c>
      <c r="E12" s="31">
        <f t="shared" si="0"/>
        <v>1645.1666666666667</v>
      </c>
    </row>
    <row r="13" spans="1:7" ht="25.5">
      <c r="A13" s="5" t="s">
        <v>11</v>
      </c>
      <c r="B13" s="48" t="s">
        <v>2</v>
      </c>
      <c r="C13" s="31">
        <f>C15+C29+C30+C31+C32+C33</f>
        <v>9871</v>
      </c>
      <c r="D13" s="31">
        <f>C13</f>
        <v>9871</v>
      </c>
      <c r="E13" s="31">
        <f>E15+E29+E30+E31+E32+E33</f>
        <v>9871</v>
      </c>
    </row>
    <row r="14" spans="1:7">
      <c r="A14" s="8" t="s">
        <v>0</v>
      </c>
      <c r="B14" s="49"/>
      <c r="C14" s="31">
        <v>0</v>
      </c>
      <c r="D14" s="31">
        <f t="shared" ref="D14:D33" si="1">C14</f>
        <v>0</v>
      </c>
      <c r="E14" s="31">
        <v>0</v>
      </c>
      <c r="G14" s="43"/>
    </row>
    <row r="15" spans="1:7" ht="25.5">
      <c r="A15" s="5" t="s">
        <v>12</v>
      </c>
      <c r="B15" s="48" t="s">
        <v>2</v>
      </c>
      <c r="C15" s="26">
        <v>7486</v>
      </c>
      <c r="D15" s="26">
        <v>7486</v>
      </c>
      <c r="E15" s="26">
        <v>7486</v>
      </c>
    </row>
    <row r="16" spans="1:7">
      <c r="A16" s="8" t="s">
        <v>1</v>
      </c>
      <c r="B16" s="49"/>
      <c r="C16" s="26"/>
      <c r="D16" s="26"/>
      <c r="E16" s="26"/>
    </row>
    <row r="17" spans="1:7" s="18" customFormat="1" ht="25.5">
      <c r="A17" s="20" t="s">
        <v>30</v>
      </c>
      <c r="B17" s="48" t="s">
        <v>2</v>
      </c>
      <c r="C17" s="26"/>
      <c r="D17" s="26"/>
      <c r="E17" s="26"/>
      <c r="F17" s="41"/>
      <c r="G17" s="41"/>
    </row>
    <row r="18" spans="1:7" s="18" customFormat="1">
      <c r="A18" s="21" t="s">
        <v>4</v>
      </c>
      <c r="B18" s="50" t="s">
        <v>3</v>
      </c>
      <c r="C18" s="26">
        <v>0</v>
      </c>
      <c r="D18" s="26">
        <v>0</v>
      </c>
      <c r="E18" s="26">
        <v>0</v>
      </c>
      <c r="F18" s="41"/>
      <c r="G18" s="41"/>
    </row>
    <row r="19" spans="1:7" s="18" customFormat="1" ht="21.95" customHeight="1">
      <c r="A19" s="21" t="s">
        <v>26</v>
      </c>
      <c r="B19" s="48" t="s">
        <v>27</v>
      </c>
      <c r="C19" s="26"/>
      <c r="D19" s="26"/>
      <c r="E19" s="26"/>
      <c r="F19" s="41"/>
      <c r="G19" s="41"/>
    </row>
    <row r="20" spans="1:7" s="18" customFormat="1" ht="25.5">
      <c r="A20" s="20" t="s">
        <v>31</v>
      </c>
      <c r="B20" s="48" t="s">
        <v>2</v>
      </c>
      <c r="C20" s="26">
        <v>3190.7</v>
      </c>
      <c r="D20" s="26">
        <v>3190.7</v>
      </c>
      <c r="E20" s="26">
        <v>3190.7</v>
      </c>
      <c r="F20" s="41"/>
      <c r="G20" s="41"/>
    </row>
    <row r="21" spans="1:7" s="18" customFormat="1">
      <c r="A21" s="21" t="s">
        <v>4</v>
      </c>
      <c r="B21" s="50" t="s">
        <v>3</v>
      </c>
      <c r="C21" s="26">
        <v>2.722</v>
      </c>
      <c r="D21" s="26">
        <v>2.722</v>
      </c>
      <c r="E21" s="26">
        <v>2.722</v>
      </c>
      <c r="F21" s="41"/>
      <c r="G21" s="41"/>
    </row>
    <row r="22" spans="1:7" s="18" customFormat="1" ht="21.95" customHeight="1">
      <c r="A22" s="21" t="s">
        <v>26</v>
      </c>
      <c r="B22" s="48" t="s">
        <v>27</v>
      </c>
      <c r="C22" s="26">
        <v>97681</v>
      </c>
      <c r="D22" s="26">
        <v>97681</v>
      </c>
      <c r="E22" s="26">
        <v>97681</v>
      </c>
      <c r="F22" s="41"/>
      <c r="G22" s="41"/>
    </row>
    <row r="23" spans="1:7" s="18" customFormat="1" ht="39">
      <c r="A23" s="23" t="s">
        <v>25</v>
      </c>
      <c r="B23" s="48" t="s">
        <v>2</v>
      </c>
      <c r="C23" s="26">
        <v>690.2</v>
      </c>
      <c r="D23" s="26">
        <v>690.2</v>
      </c>
      <c r="E23" s="26">
        <v>690.2</v>
      </c>
      <c r="F23" s="41"/>
      <c r="G23" s="41"/>
    </row>
    <row r="24" spans="1:7" s="18" customFormat="1">
      <c r="A24" s="21" t="s">
        <v>4</v>
      </c>
      <c r="B24" s="50" t="s">
        <v>3</v>
      </c>
      <c r="C24" s="26">
        <v>1</v>
      </c>
      <c r="D24" s="26">
        <v>1</v>
      </c>
      <c r="E24" s="26">
        <v>1</v>
      </c>
      <c r="F24" s="41"/>
      <c r="G24" s="41"/>
    </row>
    <row r="25" spans="1:7" s="18" customFormat="1" ht="21.95" customHeight="1">
      <c r="A25" s="21" t="s">
        <v>26</v>
      </c>
      <c r="B25" s="48" t="s">
        <v>27</v>
      </c>
      <c r="C25" s="26">
        <v>57515.25</v>
      </c>
      <c r="D25" s="26">
        <v>57515.25</v>
      </c>
      <c r="E25" s="26">
        <v>57515.25</v>
      </c>
      <c r="F25" s="41"/>
      <c r="G25" s="41"/>
    </row>
    <row r="26" spans="1:7" ht="25.5">
      <c r="A26" s="7" t="s">
        <v>23</v>
      </c>
      <c r="B26" s="48" t="s">
        <v>2</v>
      </c>
      <c r="C26" s="26">
        <v>3605.5</v>
      </c>
      <c r="D26" s="26">
        <v>3605.5</v>
      </c>
      <c r="E26" s="26">
        <v>3605.5</v>
      </c>
    </row>
    <row r="27" spans="1:7">
      <c r="A27" s="10" t="s">
        <v>4</v>
      </c>
      <c r="B27" s="50" t="s">
        <v>3</v>
      </c>
      <c r="C27" s="26">
        <v>6</v>
      </c>
      <c r="D27" s="26">
        <v>6</v>
      </c>
      <c r="E27" s="26">
        <v>6</v>
      </c>
    </row>
    <row r="28" spans="1:7" ht="21.95" customHeight="1">
      <c r="A28" s="10" t="s">
        <v>26</v>
      </c>
      <c r="B28" s="48" t="s">
        <v>27</v>
      </c>
      <c r="C28" s="26">
        <v>50076.4</v>
      </c>
      <c r="D28" s="26">
        <v>50076.4</v>
      </c>
      <c r="E28" s="26">
        <v>50076.4</v>
      </c>
    </row>
    <row r="29" spans="1:7" ht="25.5">
      <c r="A29" s="5" t="s">
        <v>5</v>
      </c>
      <c r="B29" s="48" t="s">
        <v>2</v>
      </c>
      <c r="C29" s="31">
        <v>764</v>
      </c>
      <c r="D29" s="31">
        <f t="shared" si="1"/>
        <v>764</v>
      </c>
      <c r="E29" s="31">
        <v>764</v>
      </c>
    </row>
    <row r="30" spans="1:7" ht="36.75">
      <c r="A30" s="12" t="s">
        <v>6</v>
      </c>
      <c r="B30" s="48" t="s">
        <v>2</v>
      </c>
      <c r="C30" s="31">
        <v>782</v>
      </c>
      <c r="D30" s="31">
        <f t="shared" si="1"/>
        <v>782</v>
      </c>
      <c r="E30" s="31">
        <v>782</v>
      </c>
    </row>
    <row r="31" spans="1:7" ht="25.5">
      <c r="A31" s="12" t="s">
        <v>7</v>
      </c>
      <c r="B31" s="48" t="s">
        <v>2</v>
      </c>
      <c r="C31" s="31">
        <v>0</v>
      </c>
      <c r="D31" s="31">
        <f t="shared" si="1"/>
        <v>0</v>
      </c>
      <c r="E31" s="31">
        <v>0</v>
      </c>
    </row>
    <row r="32" spans="1:7" ht="36.75">
      <c r="A32" s="12" t="s">
        <v>8</v>
      </c>
      <c r="B32" s="48" t="s">
        <v>2</v>
      </c>
      <c r="C32" s="31">
        <v>0</v>
      </c>
      <c r="D32" s="31">
        <f t="shared" si="1"/>
        <v>0</v>
      </c>
      <c r="E32" s="31">
        <v>0</v>
      </c>
    </row>
    <row r="33" spans="1:5" ht="38.25" customHeight="1">
      <c r="A33" s="12" t="s">
        <v>9</v>
      </c>
      <c r="B33" s="48" t="s">
        <v>2</v>
      </c>
      <c r="C33" s="31">
        <v>839</v>
      </c>
      <c r="D33" s="31">
        <f t="shared" si="1"/>
        <v>839</v>
      </c>
      <c r="E33" s="31">
        <v>839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0" workbookViewId="0">
      <selection activeCell="C10" sqref="C1:G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43" customWidth="1"/>
    <col min="5" max="5" width="13.28515625" style="43" customWidth="1"/>
    <col min="6" max="7" width="12" style="41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0.5" customHeight="1">
      <c r="A4" s="40" t="s">
        <v>42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38" t="s">
        <v>18</v>
      </c>
      <c r="C9" s="45" t="s">
        <v>36</v>
      </c>
      <c r="D9" s="45"/>
      <c r="E9" s="45"/>
    </row>
    <row r="10" spans="1:7" ht="40.5">
      <c r="A10" s="37"/>
      <c r="B10" s="38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6" t="s">
        <v>10</v>
      </c>
      <c r="C11" s="31">
        <v>159</v>
      </c>
      <c r="D11" s="31">
        <v>159</v>
      </c>
      <c r="E11" s="31">
        <v>159</v>
      </c>
    </row>
    <row r="12" spans="1:7" ht="25.5">
      <c r="A12" s="10" t="s">
        <v>24</v>
      </c>
      <c r="B12" s="6" t="s">
        <v>2</v>
      </c>
      <c r="C12" s="31">
        <f>(C13-C32)/C11</f>
        <v>527.18742138364769</v>
      </c>
      <c r="D12" s="31">
        <f t="shared" ref="D12:E12" si="0">(D13-D32)/D11</f>
        <v>527.18742138364769</v>
      </c>
      <c r="E12" s="31">
        <f t="shared" si="0"/>
        <v>527.18742138364769</v>
      </c>
    </row>
    <row r="13" spans="1:7" ht="25.5">
      <c r="A13" s="5" t="s">
        <v>11</v>
      </c>
      <c r="B13" s="6" t="s">
        <v>2</v>
      </c>
      <c r="C13" s="31">
        <f>C15+C29+C30+C31+C32+C33</f>
        <v>85138.799999999988</v>
      </c>
      <c r="D13" s="31">
        <f>C13</f>
        <v>85138.799999999988</v>
      </c>
      <c r="E13" s="31">
        <f>E15+E29+E30+E31+E32+E33</f>
        <v>85138.799999999988</v>
      </c>
    </row>
    <row r="14" spans="1:7">
      <c r="A14" s="8" t="s">
        <v>0</v>
      </c>
      <c r="B14" s="9"/>
      <c r="C14" s="31">
        <v>0</v>
      </c>
      <c r="D14" s="31">
        <f t="shared" ref="D14:D33" si="1">C14</f>
        <v>0</v>
      </c>
      <c r="E14" s="31">
        <v>0</v>
      </c>
      <c r="G14" s="43"/>
    </row>
    <row r="15" spans="1:7" ht="25.5">
      <c r="A15" s="5" t="s">
        <v>12</v>
      </c>
      <c r="B15" s="6" t="s">
        <v>2</v>
      </c>
      <c r="C15" s="31">
        <f>C17+C20+C23+C26</f>
        <v>62914.799999999996</v>
      </c>
      <c r="D15" s="31">
        <f t="shared" ref="D15:E15" si="2">D17+D20+D23+D26</f>
        <v>62914.799999999996</v>
      </c>
      <c r="E15" s="31">
        <f t="shared" si="2"/>
        <v>62914.799999999996</v>
      </c>
    </row>
    <row r="16" spans="1:7">
      <c r="A16" s="8" t="s">
        <v>1</v>
      </c>
      <c r="B16" s="9"/>
      <c r="C16" s="26"/>
      <c r="D16" s="26"/>
      <c r="E16" s="26"/>
    </row>
    <row r="17" spans="1:7" s="18" customFormat="1" ht="25.5">
      <c r="A17" s="20" t="s">
        <v>30</v>
      </c>
      <c r="B17" s="17" t="s">
        <v>2</v>
      </c>
      <c r="C17" s="26">
        <v>2463</v>
      </c>
      <c r="D17" s="26">
        <v>2463</v>
      </c>
      <c r="E17" s="26">
        <v>2463</v>
      </c>
      <c r="F17" s="41"/>
      <c r="G17" s="41"/>
    </row>
    <row r="18" spans="1:7" s="18" customFormat="1">
      <c r="A18" s="21" t="s">
        <v>4</v>
      </c>
      <c r="B18" s="22" t="s">
        <v>3</v>
      </c>
      <c r="C18" s="26">
        <v>2</v>
      </c>
      <c r="D18" s="26">
        <v>2</v>
      </c>
      <c r="E18" s="26">
        <v>2</v>
      </c>
      <c r="F18" s="41"/>
      <c r="G18" s="41"/>
    </row>
    <row r="19" spans="1:7" s="18" customFormat="1" ht="21.95" customHeight="1">
      <c r="A19" s="21" t="s">
        <v>26</v>
      </c>
      <c r="B19" s="17" t="s">
        <v>27</v>
      </c>
      <c r="C19" s="26">
        <v>102625</v>
      </c>
      <c r="D19" s="26">
        <v>102625</v>
      </c>
      <c r="E19" s="26">
        <v>102625</v>
      </c>
      <c r="F19" s="41"/>
      <c r="G19" s="41"/>
    </row>
    <row r="20" spans="1:7" s="18" customFormat="1" ht="25.5">
      <c r="A20" s="20" t="s">
        <v>31</v>
      </c>
      <c r="B20" s="17" t="s">
        <v>2</v>
      </c>
      <c r="C20" s="26">
        <v>42749</v>
      </c>
      <c r="D20" s="26">
        <v>42749</v>
      </c>
      <c r="E20" s="26">
        <v>42749</v>
      </c>
      <c r="F20" s="41"/>
      <c r="G20" s="41"/>
    </row>
    <row r="21" spans="1:7" s="18" customFormat="1">
      <c r="A21" s="21" t="s">
        <v>4</v>
      </c>
      <c r="B21" s="22" t="s">
        <v>3</v>
      </c>
      <c r="C21" s="26">
        <v>32.889000000000003</v>
      </c>
      <c r="D21" s="26">
        <v>32.889000000000003</v>
      </c>
      <c r="E21" s="26">
        <v>32.889000000000003</v>
      </c>
      <c r="F21" s="41"/>
      <c r="G21" s="41"/>
    </row>
    <row r="22" spans="1:7" ht="21.95" customHeight="1">
      <c r="A22" s="10" t="s">
        <v>26</v>
      </c>
      <c r="B22" s="6" t="s">
        <v>27</v>
      </c>
      <c r="C22" s="31">
        <f>C20*1000/12/C21</f>
        <v>108316.35703933431</v>
      </c>
      <c r="D22" s="31">
        <f t="shared" ref="D22:E22" si="3">D20*1000/12/D21</f>
        <v>108316.35703933431</v>
      </c>
      <c r="E22" s="31">
        <f t="shared" si="3"/>
        <v>108316.35703933431</v>
      </c>
    </row>
    <row r="23" spans="1:7" ht="39">
      <c r="A23" s="14" t="s">
        <v>25</v>
      </c>
      <c r="B23" s="6" t="s">
        <v>2</v>
      </c>
      <c r="C23" s="26">
        <v>7654.7</v>
      </c>
      <c r="D23" s="26">
        <v>7654.7</v>
      </c>
      <c r="E23" s="26">
        <v>7654.7</v>
      </c>
    </row>
    <row r="24" spans="1:7">
      <c r="A24" s="10" t="s">
        <v>4</v>
      </c>
      <c r="B24" s="11" t="s">
        <v>3</v>
      </c>
      <c r="C24" s="26">
        <v>8</v>
      </c>
      <c r="D24" s="26">
        <v>8</v>
      </c>
      <c r="E24" s="26">
        <v>8</v>
      </c>
    </row>
    <row r="25" spans="1:7" ht="21.95" customHeight="1">
      <c r="A25" s="10" t="s">
        <v>26</v>
      </c>
      <c r="B25" s="6" t="s">
        <v>27</v>
      </c>
      <c r="C25" s="26">
        <v>90153.8</v>
      </c>
      <c r="D25" s="26">
        <v>90153.8</v>
      </c>
      <c r="E25" s="26">
        <v>90153.8</v>
      </c>
    </row>
    <row r="26" spans="1:7" ht="25.5">
      <c r="A26" s="7" t="s">
        <v>23</v>
      </c>
      <c r="B26" s="6" t="s">
        <v>2</v>
      </c>
      <c r="C26" s="26">
        <v>10048.1</v>
      </c>
      <c r="D26" s="26">
        <v>10048.1</v>
      </c>
      <c r="E26" s="26">
        <v>10048.1</v>
      </c>
    </row>
    <row r="27" spans="1:7">
      <c r="A27" s="10" t="s">
        <v>4</v>
      </c>
      <c r="B27" s="11" t="s">
        <v>3</v>
      </c>
      <c r="C27" s="26">
        <v>14.5</v>
      </c>
      <c r="D27" s="26">
        <v>14.5</v>
      </c>
      <c r="E27" s="26">
        <v>14.5</v>
      </c>
    </row>
    <row r="28" spans="1:7" ht="21.95" customHeight="1">
      <c r="A28" s="10" t="s">
        <v>26</v>
      </c>
      <c r="B28" s="6" t="s">
        <v>27</v>
      </c>
      <c r="C28" s="26">
        <v>57747.8</v>
      </c>
      <c r="D28" s="26">
        <v>57747.8</v>
      </c>
      <c r="E28" s="26">
        <v>57747.8</v>
      </c>
    </row>
    <row r="29" spans="1:7" ht="25.5">
      <c r="A29" s="5" t="s">
        <v>5</v>
      </c>
      <c r="B29" s="6" t="s">
        <v>2</v>
      </c>
      <c r="C29" s="31">
        <v>7339</v>
      </c>
      <c r="D29" s="31">
        <v>7339</v>
      </c>
      <c r="E29" s="31">
        <v>7339</v>
      </c>
    </row>
    <row r="30" spans="1:7" ht="36.75">
      <c r="A30" s="12" t="s">
        <v>6</v>
      </c>
      <c r="B30" s="6" t="s">
        <v>2</v>
      </c>
      <c r="C30" s="31">
        <v>1841</v>
      </c>
      <c r="D30" s="31">
        <f t="shared" si="1"/>
        <v>1841</v>
      </c>
      <c r="E30" s="31">
        <v>1841</v>
      </c>
    </row>
    <row r="31" spans="1:7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7" ht="36.75">
      <c r="A32" s="12" t="s">
        <v>8</v>
      </c>
      <c r="B32" s="6" t="s">
        <v>2</v>
      </c>
      <c r="C32" s="31">
        <v>1316</v>
      </c>
      <c r="D32" s="31">
        <f t="shared" si="1"/>
        <v>1316</v>
      </c>
      <c r="E32" s="31">
        <v>1316</v>
      </c>
    </row>
    <row r="33" spans="1:5" ht="38.25" customHeight="1">
      <c r="A33" s="12" t="s">
        <v>9</v>
      </c>
      <c r="B33" s="6" t="s">
        <v>2</v>
      </c>
      <c r="C33" s="31">
        <v>11728</v>
      </c>
      <c r="D33" s="31">
        <f t="shared" si="1"/>
        <v>11728</v>
      </c>
      <c r="E33" s="31">
        <v>11728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0" workbookViewId="0">
      <selection activeCell="C10" sqref="C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43" customWidth="1"/>
    <col min="5" max="5" width="13" style="51" customWidth="1"/>
    <col min="6" max="6" width="12" style="41" customWidth="1"/>
    <col min="7" max="7" width="12" style="2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39.75" customHeight="1">
      <c r="A4" s="40" t="s">
        <v>43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38" t="s">
        <v>18</v>
      </c>
      <c r="C9" s="45" t="s">
        <v>36</v>
      </c>
      <c r="D9" s="45"/>
      <c r="E9" s="45"/>
    </row>
    <row r="10" spans="1:7" ht="40.5">
      <c r="A10" s="37"/>
      <c r="B10" s="38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6" t="s">
        <v>10</v>
      </c>
      <c r="C11" s="31">
        <v>14</v>
      </c>
      <c r="D11" s="31">
        <v>14</v>
      </c>
      <c r="E11" s="31">
        <v>14</v>
      </c>
    </row>
    <row r="12" spans="1:7" ht="25.5">
      <c r="A12" s="10" t="s">
        <v>24</v>
      </c>
      <c r="B12" s="6" t="s">
        <v>2</v>
      </c>
      <c r="C12" s="31">
        <f>(C13-C32)/C11</f>
        <v>1400.0714285714287</v>
      </c>
      <c r="D12" s="31">
        <f t="shared" ref="D12:E12" si="0">(D13-D32)/D11</f>
        <v>1400.0714285714287</v>
      </c>
      <c r="E12" s="31">
        <f t="shared" si="0"/>
        <v>1400.0714285714287</v>
      </c>
    </row>
    <row r="13" spans="1:7" ht="25.5">
      <c r="A13" s="5" t="s">
        <v>11</v>
      </c>
      <c r="B13" s="6" t="s">
        <v>2</v>
      </c>
      <c r="C13" s="31">
        <f>C15+C29+C30+C31+C32+C33</f>
        <v>19607</v>
      </c>
      <c r="D13" s="31">
        <f>C13</f>
        <v>19607</v>
      </c>
      <c r="E13" s="31">
        <f>E15+E29+E30+E31+E32+E33</f>
        <v>19607</v>
      </c>
    </row>
    <row r="14" spans="1:7">
      <c r="A14" s="8" t="s">
        <v>0</v>
      </c>
      <c r="B14" s="9"/>
      <c r="C14" s="31">
        <v>0</v>
      </c>
      <c r="D14" s="31">
        <f t="shared" ref="D14:D33" si="1">C14</f>
        <v>0</v>
      </c>
      <c r="E14" s="31">
        <v>0</v>
      </c>
      <c r="G14" s="15"/>
    </row>
    <row r="15" spans="1:7" ht="25.5">
      <c r="A15" s="5" t="s">
        <v>12</v>
      </c>
      <c r="B15" s="6" t="s">
        <v>2</v>
      </c>
      <c r="C15" s="26">
        <v>14299</v>
      </c>
      <c r="D15" s="26">
        <v>14299</v>
      </c>
      <c r="E15" s="26">
        <v>14299</v>
      </c>
    </row>
    <row r="16" spans="1:7">
      <c r="A16" s="8" t="s">
        <v>1</v>
      </c>
      <c r="B16" s="9"/>
      <c r="C16" s="26"/>
      <c r="D16" s="26"/>
      <c r="E16" s="26"/>
    </row>
    <row r="17" spans="1:7" s="18" customFormat="1" ht="25.5">
      <c r="A17" s="20" t="s">
        <v>30</v>
      </c>
      <c r="B17" s="17" t="s">
        <v>2</v>
      </c>
      <c r="C17" s="26"/>
      <c r="D17" s="26"/>
      <c r="E17" s="26"/>
      <c r="F17" s="41"/>
    </row>
    <row r="18" spans="1:7" s="18" customFormat="1">
      <c r="A18" s="21" t="s">
        <v>4</v>
      </c>
      <c r="B18" s="22" t="s">
        <v>3</v>
      </c>
      <c r="C18" s="26">
        <v>0</v>
      </c>
      <c r="D18" s="26">
        <v>0</v>
      </c>
      <c r="E18" s="26">
        <v>0</v>
      </c>
      <c r="F18" s="41"/>
    </row>
    <row r="19" spans="1:7" s="18" customFormat="1" ht="21.95" customHeight="1">
      <c r="A19" s="21" t="s">
        <v>26</v>
      </c>
      <c r="B19" s="17" t="s">
        <v>27</v>
      </c>
      <c r="C19" s="26"/>
      <c r="D19" s="26"/>
      <c r="E19" s="26"/>
      <c r="F19" s="41"/>
    </row>
    <row r="20" spans="1:7" s="18" customFormat="1" ht="25.5">
      <c r="A20" s="20" t="s">
        <v>31</v>
      </c>
      <c r="B20" s="17" t="s">
        <v>2</v>
      </c>
      <c r="C20" s="26">
        <v>7249.5</v>
      </c>
      <c r="D20" s="26">
        <v>7249.5</v>
      </c>
      <c r="E20" s="26">
        <v>7249.5</v>
      </c>
      <c r="F20" s="41"/>
    </row>
    <row r="21" spans="1:7">
      <c r="A21" s="10" t="s">
        <v>4</v>
      </c>
      <c r="B21" s="11" t="s">
        <v>3</v>
      </c>
      <c r="C21" s="26">
        <v>5.3890000000000002</v>
      </c>
      <c r="D21" s="26">
        <v>5.3890000000000002</v>
      </c>
      <c r="E21" s="26">
        <v>5.3890000000000002</v>
      </c>
    </row>
    <row r="22" spans="1:7" ht="21.95" customHeight="1">
      <c r="A22" s="10" t="s">
        <v>26</v>
      </c>
      <c r="B22" s="6" t="s">
        <v>27</v>
      </c>
      <c r="C22" s="26">
        <v>112104</v>
      </c>
      <c r="D22" s="26">
        <v>112104</v>
      </c>
      <c r="E22" s="26">
        <v>112104</v>
      </c>
    </row>
    <row r="23" spans="1:7" ht="39">
      <c r="A23" s="14" t="s">
        <v>25</v>
      </c>
      <c r="B23" s="6" t="s">
        <v>2</v>
      </c>
      <c r="C23" s="26">
        <v>948.9</v>
      </c>
      <c r="D23" s="26">
        <v>948.9</v>
      </c>
      <c r="E23" s="26">
        <v>948.9</v>
      </c>
    </row>
    <row r="24" spans="1:7">
      <c r="A24" s="10" t="s">
        <v>4</v>
      </c>
      <c r="B24" s="11" t="s">
        <v>3</v>
      </c>
      <c r="C24" s="26">
        <v>1</v>
      </c>
      <c r="D24" s="26">
        <v>1</v>
      </c>
      <c r="E24" s="26">
        <v>1</v>
      </c>
    </row>
    <row r="25" spans="1:7" ht="21.95" customHeight="1">
      <c r="A25" s="10" t="s">
        <v>26</v>
      </c>
      <c r="B25" s="6" t="s">
        <v>27</v>
      </c>
      <c r="C25" s="26">
        <v>79079</v>
      </c>
      <c r="D25" s="26">
        <v>79079</v>
      </c>
      <c r="E25" s="26">
        <v>79079</v>
      </c>
    </row>
    <row r="26" spans="1:7" ht="25.5">
      <c r="A26" s="7" t="s">
        <v>23</v>
      </c>
      <c r="B26" s="6" t="s">
        <v>2</v>
      </c>
      <c r="C26" s="26">
        <v>6100.6</v>
      </c>
      <c r="D26" s="26">
        <v>6100.6</v>
      </c>
      <c r="E26" s="26">
        <v>6100.6</v>
      </c>
    </row>
    <row r="27" spans="1:7">
      <c r="A27" s="10" t="s">
        <v>4</v>
      </c>
      <c r="B27" s="11" t="s">
        <v>3</v>
      </c>
      <c r="C27" s="26">
        <v>8.25</v>
      </c>
      <c r="D27" s="26">
        <v>8.25</v>
      </c>
      <c r="E27" s="26">
        <v>8.25</v>
      </c>
    </row>
    <row r="28" spans="1:7" ht="21.95" customHeight="1">
      <c r="A28" s="10" t="s">
        <v>26</v>
      </c>
      <c r="B28" s="6" t="s">
        <v>27</v>
      </c>
      <c r="C28" s="26">
        <v>61622</v>
      </c>
      <c r="D28" s="26">
        <v>61622</v>
      </c>
      <c r="E28" s="26">
        <v>61622</v>
      </c>
    </row>
    <row r="29" spans="1:7" ht="25.5">
      <c r="A29" s="5" t="s">
        <v>5</v>
      </c>
      <c r="B29" s="6" t="s">
        <v>2</v>
      </c>
      <c r="C29" s="31">
        <v>1252</v>
      </c>
      <c r="D29" s="31">
        <v>1252</v>
      </c>
      <c r="E29" s="31">
        <v>1252</v>
      </c>
      <c r="G29" s="2" t="s">
        <v>33</v>
      </c>
    </row>
    <row r="30" spans="1:7" ht="36.75">
      <c r="A30" s="12" t="s">
        <v>6</v>
      </c>
      <c r="B30" s="6" t="s">
        <v>2</v>
      </c>
      <c r="C30" s="31">
        <v>676</v>
      </c>
      <c r="D30" s="31">
        <f t="shared" si="1"/>
        <v>676</v>
      </c>
      <c r="E30" s="31">
        <v>676</v>
      </c>
    </row>
    <row r="31" spans="1:7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7" ht="36.75">
      <c r="A32" s="12" t="s">
        <v>8</v>
      </c>
      <c r="B32" s="6" t="s">
        <v>2</v>
      </c>
      <c r="C32" s="31">
        <v>6</v>
      </c>
      <c r="D32" s="31">
        <f t="shared" si="1"/>
        <v>6</v>
      </c>
      <c r="E32" s="31">
        <v>6</v>
      </c>
    </row>
    <row r="33" spans="1:6" ht="38.25" customHeight="1">
      <c r="A33" s="12" t="s">
        <v>9</v>
      </c>
      <c r="B33" s="6" t="s">
        <v>2</v>
      </c>
      <c r="C33" s="31">
        <v>3374</v>
      </c>
      <c r="D33" s="31">
        <f t="shared" si="1"/>
        <v>3374</v>
      </c>
      <c r="E33" s="31">
        <v>3374</v>
      </c>
      <c r="F33" s="41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C7" sqref="C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43" customWidth="1"/>
    <col min="5" max="5" width="14.140625" style="43" customWidth="1"/>
    <col min="6" max="6" width="12" style="41" customWidth="1"/>
    <col min="7" max="7" width="12" style="2" customWidth="1"/>
    <col min="8" max="16384" width="9.140625" style="2"/>
  </cols>
  <sheetData>
    <row r="1" spans="1:7">
      <c r="A1" s="34" t="s">
        <v>15</v>
      </c>
      <c r="B1" s="34"/>
      <c r="C1" s="34"/>
      <c r="D1" s="34"/>
      <c r="E1" s="34"/>
    </row>
    <row r="2" spans="1:7">
      <c r="A2" s="34" t="s">
        <v>35</v>
      </c>
      <c r="B2" s="34"/>
      <c r="C2" s="34"/>
      <c r="D2" s="34"/>
      <c r="E2" s="34"/>
    </row>
    <row r="3" spans="1:7">
      <c r="A3" s="1"/>
    </row>
    <row r="4" spans="1:7" ht="44.25" customHeight="1">
      <c r="A4" s="40" t="s">
        <v>44</v>
      </c>
      <c r="B4" s="40"/>
      <c r="C4" s="40"/>
      <c r="D4" s="40"/>
      <c r="E4" s="40"/>
    </row>
    <row r="5" spans="1:7" ht="15.75" customHeight="1">
      <c r="A5" s="36" t="s">
        <v>16</v>
      </c>
      <c r="B5" s="36"/>
      <c r="C5" s="36"/>
      <c r="D5" s="36"/>
      <c r="E5" s="36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37" t="s">
        <v>28</v>
      </c>
      <c r="B9" s="38" t="s">
        <v>18</v>
      </c>
      <c r="C9" s="45" t="s">
        <v>45</v>
      </c>
      <c r="D9" s="45"/>
      <c r="E9" s="45"/>
    </row>
    <row r="10" spans="1:7" ht="40.5">
      <c r="A10" s="37"/>
      <c r="B10" s="38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6" t="s">
        <v>10</v>
      </c>
      <c r="C11" s="31">
        <v>57</v>
      </c>
      <c r="D11" s="31">
        <v>57</v>
      </c>
      <c r="E11" s="31">
        <v>57</v>
      </c>
    </row>
    <row r="12" spans="1:7" ht="25.5">
      <c r="A12" s="10" t="s">
        <v>24</v>
      </c>
      <c r="B12" s="6" t="s">
        <v>2</v>
      </c>
      <c r="C12" s="31">
        <f>(C13-C32)/C11</f>
        <v>1354.3087719298246</v>
      </c>
      <c r="D12" s="31">
        <f t="shared" ref="D12:E12" si="0">(D13-D32)/D11</f>
        <v>1354.3087719298246</v>
      </c>
      <c r="E12" s="31">
        <f t="shared" si="0"/>
        <v>1354.3087719298246</v>
      </c>
      <c r="F12" s="41" t="s">
        <v>33</v>
      </c>
    </row>
    <row r="13" spans="1:7" ht="25.5">
      <c r="A13" s="5" t="s">
        <v>11</v>
      </c>
      <c r="B13" s="6" t="s">
        <v>2</v>
      </c>
      <c r="C13" s="31">
        <f>C15+C29+C30+C31+C32+C33</f>
        <v>77330.600000000006</v>
      </c>
      <c r="D13" s="31">
        <f>C13</f>
        <v>77330.600000000006</v>
      </c>
      <c r="E13" s="31">
        <f>E15+E29+E30+E31+E32+E33</f>
        <v>77330.600000000006</v>
      </c>
    </row>
    <row r="14" spans="1:7">
      <c r="A14" s="8" t="s">
        <v>0</v>
      </c>
      <c r="B14" s="9"/>
      <c r="C14" s="31">
        <v>0</v>
      </c>
      <c r="D14" s="31">
        <f t="shared" ref="D14:D32" si="1">C14</f>
        <v>0</v>
      </c>
      <c r="E14" s="31">
        <v>0</v>
      </c>
      <c r="G14" s="15"/>
    </row>
    <row r="15" spans="1:7" ht="25.5">
      <c r="A15" s="5" t="s">
        <v>12</v>
      </c>
      <c r="B15" s="6" t="s">
        <v>2</v>
      </c>
      <c r="C15" s="25">
        <v>29134</v>
      </c>
      <c r="D15" s="25">
        <v>29134</v>
      </c>
      <c r="E15" s="25">
        <v>29134</v>
      </c>
    </row>
    <row r="16" spans="1:7">
      <c r="A16" s="8" t="s">
        <v>1</v>
      </c>
      <c r="B16" s="9"/>
      <c r="C16" s="25"/>
      <c r="D16" s="25"/>
      <c r="E16" s="25"/>
    </row>
    <row r="17" spans="1:6" s="18" customFormat="1" ht="25.5">
      <c r="A17" s="20" t="s">
        <v>30</v>
      </c>
      <c r="B17" s="17" t="s">
        <v>2</v>
      </c>
      <c r="C17" s="25">
        <v>3637.2</v>
      </c>
      <c r="D17" s="25">
        <v>3637.2</v>
      </c>
      <c r="E17" s="25">
        <v>3637.2</v>
      </c>
      <c r="F17" s="41"/>
    </row>
    <row r="18" spans="1:6" s="18" customFormat="1">
      <c r="A18" s="21" t="s">
        <v>4</v>
      </c>
      <c r="B18" s="22" t="s">
        <v>3</v>
      </c>
      <c r="C18" s="26">
        <v>3</v>
      </c>
      <c r="D18" s="26">
        <v>3</v>
      </c>
      <c r="E18" s="26">
        <v>3</v>
      </c>
      <c r="F18" s="41"/>
    </row>
    <row r="19" spans="1:6" s="18" customFormat="1" ht="21.95" customHeight="1">
      <c r="A19" s="21" t="s">
        <v>26</v>
      </c>
      <c r="B19" s="17" t="s">
        <v>27</v>
      </c>
      <c r="C19" s="25">
        <v>101033.3</v>
      </c>
      <c r="D19" s="25">
        <v>101033.3</v>
      </c>
      <c r="E19" s="25">
        <v>101033.3</v>
      </c>
      <c r="F19" s="41"/>
    </row>
    <row r="20" spans="1:6" s="18" customFormat="1" ht="25.5">
      <c r="A20" s="20" t="s">
        <v>31</v>
      </c>
      <c r="B20" s="17" t="s">
        <v>2</v>
      </c>
      <c r="C20" s="25">
        <v>14703.6</v>
      </c>
      <c r="D20" s="25">
        <v>14703.6</v>
      </c>
      <c r="E20" s="25">
        <v>14703.6</v>
      </c>
      <c r="F20" s="41"/>
    </row>
    <row r="21" spans="1:6" s="18" customFormat="1">
      <c r="A21" s="21" t="s">
        <v>4</v>
      </c>
      <c r="B21" s="22" t="s">
        <v>3</v>
      </c>
      <c r="C21" s="26">
        <v>11</v>
      </c>
      <c r="D21" s="26">
        <v>11</v>
      </c>
      <c r="E21" s="26">
        <v>11</v>
      </c>
      <c r="F21" s="41"/>
    </row>
    <row r="22" spans="1:6" ht="21.95" customHeight="1">
      <c r="A22" s="10" t="s">
        <v>26</v>
      </c>
      <c r="B22" s="6" t="s">
        <v>27</v>
      </c>
      <c r="C22" s="25">
        <f t="shared" ref="C22:E22" si="2">C20/12/C21*1000</f>
        <v>111390.90909090909</v>
      </c>
      <c r="D22" s="25">
        <f t="shared" si="2"/>
        <v>111390.90909090909</v>
      </c>
      <c r="E22" s="25">
        <f t="shared" si="2"/>
        <v>111390.90909090909</v>
      </c>
    </row>
    <row r="23" spans="1:6" ht="39">
      <c r="A23" s="14" t="s">
        <v>25</v>
      </c>
      <c r="B23" s="6" t="s">
        <v>2</v>
      </c>
      <c r="C23" s="25">
        <v>969.6</v>
      </c>
      <c r="D23" s="25">
        <v>969.6</v>
      </c>
      <c r="E23" s="25">
        <v>969.6</v>
      </c>
    </row>
    <row r="24" spans="1:6">
      <c r="A24" s="10" t="s">
        <v>4</v>
      </c>
      <c r="B24" s="11" t="s">
        <v>3</v>
      </c>
      <c r="C24" s="26">
        <v>3</v>
      </c>
      <c r="D24" s="26">
        <v>3</v>
      </c>
      <c r="E24" s="26">
        <v>3</v>
      </c>
    </row>
    <row r="25" spans="1:6" ht="21.95" customHeight="1">
      <c r="A25" s="10" t="s">
        <v>26</v>
      </c>
      <c r="B25" s="6" t="s">
        <v>27</v>
      </c>
      <c r="C25" s="25">
        <f t="shared" ref="C25:E25" si="3">C23/C24/12*1000</f>
        <v>26933.333333333332</v>
      </c>
      <c r="D25" s="25">
        <f t="shared" si="3"/>
        <v>26933.333333333332</v>
      </c>
      <c r="E25" s="25">
        <f t="shared" si="3"/>
        <v>26933.333333333332</v>
      </c>
    </row>
    <row r="26" spans="1:6" ht="25.5">
      <c r="A26" s="7" t="s">
        <v>23</v>
      </c>
      <c r="B26" s="6" t="s">
        <v>2</v>
      </c>
      <c r="C26" s="25">
        <v>9823.6</v>
      </c>
      <c r="D26" s="25">
        <v>9823.6</v>
      </c>
      <c r="E26" s="25">
        <v>9823.6</v>
      </c>
    </row>
    <row r="27" spans="1:6">
      <c r="A27" s="10" t="s">
        <v>4</v>
      </c>
      <c r="B27" s="11" t="s">
        <v>3</v>
      </c>
      <c r="C27" s="26">
        <v>15</v>
      </c>
      <c r="D27" s="26">
        <v>15</v>
      </c>
      <c r="E27" s="26">
        <v>15</v>
      </c>
    </row>
    <row r="28" spans="1:6" ht="21.95" customHeight="1">
      <c r="A28" s="10" t="s">
        <v>26</v>
      </c>
      <c r="B28" s="6" t="s">
        <v>27</v>
      </c>
      <c r="C28" s="25">
        <f t="shared" ref="C28:E28" si="4">C26/12/C27*1000</f>
        <v>54575.555555555555</v>
      </c>
      <c r="D28" s="25">
        <f t="shared" si="4"/>
        <v>54575.555555555555</v>
      </c>
      <c r="E28" s="25">
        <f t="shared" si="4"/>
        <v>54575.555555555555</v>
      </c>
    </row>
    <row r="29" spans="1:6" ht="25.5">
      <c r="A29" s="5" t="s">
        <v>5</v>
      </c>
      <c r="B29" s="6" t="s">
        <v>2</v>
      </c>
      <c r="C29" s="25">
        <v>38315.599999999999</v>
      </c>
      <c r="D29" s="25">
        <v>38315.599999999999</v>
      </c>
      <c r="E29" s="25">
        <v>38315.599999999999</v>
      </c>
    </row>
    <row r="30" spans="1:6" ht="36.75">
      <c r="A30" s="12" t="s">
        <v>6</v>
      </c>
      <c r="B30" s="6" t="s">
        <v>2</v>
      </c>
      <c r="C30" s="31">
        <v>2793</v>
      </c>
      <c r="D30" s="31">
        <f t="shared" si="1"/>
        <v>2793</v>
      </c>
      <c r="E30" s="31">
        <v>2793</v>
      </c>
    </row>
    <row r="31" spans="1:6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135</v>
      </c>
      <c r="D32" s="31">
        <f t="shared" si="1"/>
        <v>135</v>
      </c>
      <c r="E32" s="31">
        <v>135</v>
      </c>
    </row>
    <row r="33" spans="1:5" ht="38.25" customHeight="1">
      <c r="A33" s="12" t="s">
        <v>9</v>
      </c>
      <c r="B33" s="6" t="s">
        <v>2</v>
      </c>
      <c r="C33" s="31">
        <v>6953</v>
      </c>
      <c r="D33" s="31">
        <v>9653</v>
      </c>
      <c r="E33" s="31">
        <v>6953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31</vt:i4>
      </vt:variant>
    </vt:vector>
  </HeadingPairs>
  <TitlesOfParts>
    <vt:vector size="31" baseType="lpstr">
      <vt:lpstr>всего</vt:lpstr>
      <vt:lpstr>СШ №1</vt:lpstr>
      <vt:lpstr>СШ №2</vt:lpstr>
      <vt:lpstr>СШ №3</vt:lpstr>
      <vt:lpstr>СШ Серикова</vt:lpstr>
      <vt:lpstr>Алматинская НШ</vt:lpstr>
      <vt:lpstr>аксай</vt:lpstr>
      <vt:lpstr>речная</vt:lpstr>
      <vt:lpstr>жаныспай</vt:lpstr>
      <vt:lpstr>иглик</vt:lpstr>
      <vt:lpstr>ковыльный</vt:lpstr>
      <vt:lpstr>калачи</vt:lpstr>
      <vt:lpstr>курский</vt:lpstr>
      <vt:lpstr>каракол</vt:lpstr>
      <vt:lpstr>орловка</vt:lpstr>
      <vt:lpstr>знаменка</vt:lpstr>
      <vt:lpstr>заречный</vt:lpstr>
      <vt:lpstr>любимовский</vt:lpstr>
      <vt:lpstr>двуречный</vt:lpstr>
      <vt:lpstr>маяковская</vt:lpstr>
      <vt:lpstr>ленинская</vt:lpstr>
      <vt:lpstr>кумайская</vt:lpstr>
      <vt:lpstr>московская</vt:lpstr>
      <vt:lpstr>мирненская</vt:lpstr>
      <vt:lpstr>свободненская</vt:lpstr>
      <vt:lpstr>ейский</vt:lpstr>
      <vt:lpstr>сурган</vt:lpstr>
      <vt:lpstr>юбилейное</vt:lpstr>
      <vt:lpstr>бузукская</vt:lpstr>
      <vt:lpstr>ярославка</vt:lpstr>
      <vt:lpstr>красивое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2019-04-09T06:23:43Z</dcterms:modified>
</cp:coreProperties>
</file>